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IZDATAKA'!$1:$2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<sst xmlns="http://schemas.openxmlformats.org/spreadsheetml/2006/main" count="134" uniqueCount="101">
  <si>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</si>
  <si>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</si>
  <si>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</si>
  <si>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</si>
  <si>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</si>
  <si>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</si>
  <si>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</si>
  <si>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</si>
  <si>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</si>
  <si>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</si>
  <si>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</si>
  <si>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</si>
  <si>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</si>
  <si>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</si>
  <si>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</si>
  <si>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</si>
  <si>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</si>
  <si>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</si>
  <si>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</si>
  <si>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</si>
  <si>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</si>
  <si>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</si>
  <si>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</si>
  <si>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</si>
  <si>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</si>
  <si>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</si>
  <si>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</si>
  <si>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</si>
  <si>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RASHODI POSLOVANJA</t>
  </si>
  <si>
    <t>Rashodi za zaposlene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</si>
  <si>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</si>
  <si>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</si>
  <si>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</si>
  <si>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</si>
  <si>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</si>
  <si>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</si>
  <si>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</si>
  <si>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Postrojenja i oprema</t>
  </si>
  <si>
    <t>Rashodi za nabavu nefinancijske imovine</t>
  </si>
  <si>
    <t>Rashodi za nabavu proizvedene dugotrajne  imovine</t>
  </si>
  <si>
    <t>PROJEKCIJA PLANA ZA 2016.</t>
  </si>
  <si>
    <t>Knjige, umjetnička djela i ostale izložbene vrijednosti</t>
  </si>
  <si>
    <t>OPĆI DIO</t>
  </si>
  <si>
    <t>PRIHODI UKUPNO</t>
  </si>
  <si>
    <t>RASHODI UKUPNO</t>
  </si>
  <si>
    <t>A</t>
  </si>
  <si>
    <t>671 drž.prorač.</t>
  </si>
  <si>
    <t>652 učenici</t>
  </si>
  <si>
    <t>smještaj i prehr.učenika</t>
  </si>
  <si>
    <t>prijevoz djelatnika</t>
  </si>
  <si>
    <t>energenti</t>
  </si>
  <si>
    <t>usl.tek.i invest.održavanja</t>
  </si>
  <si>
    <t>671 županijski proračun</t>
  </si>
  <si>
    <t>Program: SREDNJE  ŠKOLSTVO</t>
  </si>
  <si>
    <t xml:space="preserve">Aktivnost: </t>
  </si>
  <si>
    <t>SMJEŠTAJ,PREHRANA I ODGOJNO-</t>
  </si>
  <si>
    <t xml:space="preserve">OBRAZOVNI RAD S UČENICIMA </t>
  </si>
  <si>
    <t>SREDNJE ŠKOLE</t>
  </si>
  <si>
    <t>UČENIČKI  DOM - KUTINA</t>
  </si>
  <si>
    <t>Opći prihodi i primici DRŽAVNI  PRORAČUN</t>
  </si>
  <si>
    <t>Plaće (Bruto) redovni rad</t>
  </si>
  <si>
    <t>Doprinosi za zdravstv. Osiguranje</t>
  </si>
  <si>
    <t>Doprinosi za zapošljavanje</t>
  </si>
  <si>
    <t>Službena  putovanja</t>
  </si>
  <si>
    <t>Stručno usavršavanje</t>
  </si>
  <si>
    <t>Naknade za prijevoz, rad na ter.</t>
  </si>
  <si>
    <t>Uredski materijal i ostali  materijal</t>
  </si>
  <si>
    <t>Energija</t>
  </si>
  <si>
    <t>Materijal i sirovine-hrana</t>
  </si>
  <si>
    <t>Materijal i djelovi za tek. i invest. održav.</t>
  </si>
  <si>
    <t>Sitni inventar</t>
  </si>
  <si>
    <t>Službena i radna odjeća i obuća</t>
  </si>
  <si>
    <t>Usluge telefona, intern.,pošte i prijevoza</t>
  </si>
  <si>
    <t>Usluge tekuć. I investc.održavanja</t>
  </si>
  <si>
    <t>Usluge promidžbe i inform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</si>
  <si>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</si>
  <si>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</si>
  <si>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</si>
  <si>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</si>
  <si>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</si>
  <si>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</si>
  <si>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Premije osiguranja</t>
  </si>
  <si>
    <t>Reprezentacija</t>
  </si>
  <si>
    <t>Članarine i kotizacije</t>
  </si>
  <si>
    <t>Bankarske usl i usluge plat.prometa</t>
  </si>
  <si>
    <t>SVEUKUPNO</t>
  </si>
  <si>
    <t>Prihodi za posebne namjene UČENICI</t>
  </si>
  <si>
    <t>Opći prihodi i primici ŽUPANIJSKI PRORAČUN decentral.sred.</t>
  </si>
  <si>
    <t>Opći prihodi i primici ŽUPANIJSKI PRORAČUN za učenike</t>
  </si>
  <si>
    <t>Preneseni višak prihoda iz ranijih godina</t>
  </si>
  <si>
    <t>PRENESENI VIŠAK PRIHODA IZ RANIJIH GODINA</t>
  </si>
  <si>
    <t>Plaće za posebne uvjete rada</t>
  </si>
  <si>
    <t>Prijedlog plana 
za 2015.</t>
  </si>
  <si>
    <t>Projekcija plana
za 2016.</t>
  </si>
  <si>
    <t>Projekcija plana 
za 2017.</t>
  </si>
  <si>
    <t>66151 najam</t>
  </si>
  <si>
    <t>2017.</t>
  </si>
  <si>
    <t>PROJEKCIJA PLANA ZA 2017.</t>
  </si>
  <si>
    <t>PRIJEDLOG FINANCIJSKOG PLANA  UČENIČKOG  DOMA - KUTINA  ZA 2015. I                                                                                                                                                PROJEKCIJA PLANA ZA  2016. I 2017. GODINU</t>
  </si>
  <si>
    <t>2015.</t>
  </si>
  <si>
    <t>PRIJEDLOG PLANA ZA 2015.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</si>
</sst>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2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7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8" fillId="0" borderId="12" applyNumberFormat="0" applyFill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0" fontId="15" fillId="0" borderId="0" applyNumberFormat="0" applyFill="0" applyBorder="0" applyAlignment="0" applyProtection="0"/>
  </cellStyleXfs>
  <cellXfs count="14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22" borderId="19" xfId="0" applyNumberFormat="1" applyFont="1" applyFill="1" applyBorder="1" applyAlignment="1" applyProtection="1">
      <alignment horizontal="center" vertical="center" wrapText="1"/>
      <protection/>
    </xf>
    <xf numFmtId="0" fontId="27" fillId="22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1" fillId="0" borderId="24" xfId="0" applyNumberFormat="1" applyFont="1" applyBorder="1" applyAlignment="1">
      <alignment horizontal="left" wrapText="1"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24" xfId="0" applyNumberFormat="1" applyFont="1" applyBorder="1" applyAlignment="1">
      <alignment wrapText="1"/>
    </xf>
    <xf numFmtId="1" fontId="21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2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8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Font="1" applyBorder="1" applyAlignment="1">
      <alignment horizontal="center" vertical="center" wrapText="1"/>
    </xf>
    <xf numFmtId="0" fontId="21" fillId="0" borderId="19" xfId="0" applyNumberFormat="1" applyFont="1" applyFill="1" applyBorder="1" applyAlignment="1" applyProtection="1">
      <alignment/>
      <protection/>
    </xf>
    <xf numFmtId="3" fontId="34" fillId="0" borderId="20" xfId="0" applyNumberFormat="1" applyFont="1" applyBorder="1" applyAlignment="1">
      <alignment horizontal="right"/>
    </xf>
    <xf numFmtId="3" fontId="34" fillId="0" borderId="20" xfId="0" applyNumberFormat="1" applyFont="1" applyFill="1" applyBorder="1" applyAlignment="1" applyProtection="1">
      <alignment horizontal="right" wrapText="1"/>
      <protection/>
    </xf>
    <xf numFmtId="0" fontId="36" fillId="0" borderId="19" xfId="0" applyNumberFormat="1" applyFont="1" applyFill="1" applyBorder="1" applyAlignment="1" applyProtection="1">
      <alignment wrapText="1"/>
      <protection/>
    </xf>
    <xf numFmtId="3" fontId="34" fillId="0" borderId="38" xfId="0" applyNumberFormat="1" applyFont="1" applyBorder="1" applyAlignment="1">
      <alignment horizontal="right"/>
    </xf>
    <xf numFmtId="0" fontId="34" fillId="0" borderId="19" xfId="0" applyFont="1" applyBorder="1" applyAlignment="1" quotePrefix="1">
      <alignment horizontal="left"/>
    </xf>
    <xf numFmtId="0" fontId="34" fillId="0" borderId="19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>
      <alignment horizontal="center" wrapText="1"/>
      <protection/>
    </xf>
    <xf numFmtId="0" fontId="35" fillId="0" borderId="2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20" xfId="0" applyNumberFormat="1" applyFont="1" applyFill="1" applyBorder="1" applyAlignment="1" applyProtection="1">
      <alignment horizontal="center" vertical="center" wrapText="1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39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34" fillId="0" borderId="20" xfId="0" applyNumberFormat="1" applyFont="1" applyFill="1" applyBorder="1" applyAlignment="1" applyProtection="1">
      <alignment horizontal="right" vertical="center" wrapText="1"/>
      <protection/>
    </xf>
    <xf numFmtId="4" fontId="34" fillId="0" borderId="20" xfId="0" applyNumberFormat="1" applyFont="1" applyBorder="1" applyAlignment="1">
      <alignment horizontal="right" vertical="center"/>
    </xf>
    <xf numFmtId="3" fontId="22" fillId="0" borderId="25" xfId="0" applyNumberFormat="1" applyFont="1" applyBorder="1" applyAlignment="1">
      <alignment/>
    </xf>
    <xf numFmtId="1" fontId="22" fillId="0" borderId="24" xfId="0" applyNumberFormat="1" applyFont="1" applyBorder="1" applyAlignment="1">
      <alignment horizontal="left" wrapText="1"/>
    </xf>
    <xf numFmtId="0" fontId="40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wrapText="1"/>
      <protection/>
    </xf>
    <xf numFmtId="3" fontId="36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horizontal="center"/>
      <protection/>
    </xf>
    <xf numFmtId="3" fontId="49" fillId="0" borderId="0" xfId="0" applyNumberFormat="1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0" fontId="37" fillId="0" borderId="38" xfId="0" applyNumberFormat="1" applyFont="1" applyFill="1" applyBorder="1" applyAlignment="1" applyProtection="1" quotePrefix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37" fillId="0" borderId="38" xfId="0" applyNumberFormat="1" applyFont="1" applyFill="1" applyBorder="1" applyAlignment="1" applyProtection="1">
      <alignment horizontal="left"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8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8" xfId="0" applyNumberFormat="1" applyFont="1" applyFill="1" applyBorder="1" applyAlignment="1" applyProtection="1">
      <alignment horizontal="left" wrapText="1"/>
      <protection/>
    </xf>
    <xf numFmtId="0" fontId="36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37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28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40" xfId="0" applyNumberFormat="1" applyFont="1" applyFill="1" applyBorder="1" applyAlignment="1" applyProtection="1">
      <alignment wrapText="1"/>
      <protection/>
    </xf>
    <xf numFmtId="0" fontId="28" fillId="0" borderId="4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te" xfId="92"/>
    <cellStyle name="Output" xfId="93"/>
    <cellStyle name="Percent" xfId="94"/>
    <cellStyle name="Povezana ćelija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6097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62425"/>
          <a:ext cx="16097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624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20025"/>
          <a:ext cx="16097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9525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20025"/>
          <a:ext cx="10477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2">
      <selection activeCell="A16" sqref="A16:H16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3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24" t="s">
        <v>98</v>
      </c>
      <c r="B1" s="124"/>
      <c r="C1" s="124"/>
      <c r="D1" s="124"/>
      <c r="E1" s="124"/>
      <c r="F1" s="124"/>
      <c r="G1" s="124"/>
      <c r="H1" s="124"/>
    </row>
    <row r="2" spans="1:8" s="73" customFormat="1" ht="26.25" customHeight="1">
      <c r="A2" s="124" t="s">
        <v>42</v>
      </c>
      <c r="B2" s="124"/>
      <c r="C2" s="124"/>
      <c r="D2" s="124"/>
      <c r="E2" s="124"/>
      <c r="F2" s="124"/>
      <c r="G2" s="125"/>
      <c r="H2" s="125"/>
    </row>
    <row r="3" spans="1:8" ht="25.5" customHeight="1">
      <c r="A3" s="124"/>
      <c r="B3" s="124"/>
      <c r="C3" s="124"/>
      <c r="D3" s="124"/>
      <c r="E3" s="124"/>
      <c r="F3" s="124"/>
      <c r="G3" s="124"/>
      <c r="H3" s="126"/>
    </row>
    <row r="4" spans="1:5" ht="9" customHeight="1">
      <c r="A4" s="74"/>
      <c r="B4" s="75"/>
      <c r="C4" s="75"/>
      <c r="D4" s="75"/>
      <c r="E4" s="75"/>
    </row>
    <row r="5" spans="1:9" ht="27.75" customHeight="1">
      <c r="A5" s="76"/>
      <c r="B5" s="77"/>
      <c r="C5" s="77"/>
      <c r="D5" s="78"/>
      <c r="E5" s="79"/>
      <c r="F5" s="80" t="s">
        <v>92</v>
      </c>
      <c r="G5" s="80" t="s">
        <v>93</v>
      </c>
      <c r="H5" s="81" t="s">
        <v>94</v>
      </c>
      <c r="I5" s="82"/>
    </row>
    <row r="6" spans="1:9" ht="27.75" customHeight="1">
      <c r="A6" s="122" t="s">
        <v>43</v>
      </c>
      <c r="B6" s="121"/>
      <c r="C6" s="121"/>
      <c r="D6" s="121"/>
      <c r="E6" s="123"/>
      <c r="F6" s="107">
        <f>(F7+F8)</f>
        <v>2378061</v>
      </c>
      <c r="G6" s="107">
        <f>(G7+G8)</f>
        <v>2385853</v>
      </c>
      <c r="H6" s="107">
        <f>(H7+H8)</f>
        <v>2431979</v>
      </c>
      <c r="I6" s="104"/>
    </row>
    <row r="7" spans="1:8" ht="22.5" customHeight="1">
      <c r="A7" s="122" t="s">
        <v>0</v>
      </c>
      <c r="B7" s="121"/>
      <c r="C7" s="121"/>
      <c r="D7" s="121"/>
      <c r="E7" s="123"/>
      <c r="F7" s="108">
        <v>2373561</v>
      </c>
      <c r="G7" s="108">
        <v>2381353</v>
      </c>
      <c r="H7" s="108">
        <v>2427479</v>
      </c>
    </row>
    <row r="8" spans="1:8" ht="22.5" customHeight="1">
      <c r="A8" s="127" t="s">
        <v>1</v>
      </c>
      <c r="B8" s="123"/>
      <c r="C8" s="123"/>
      <c r="D8" s="123"/>
      <c r="E8" s="123"/>
      <c r="F8" s="108">
        <v>4500</v>
      </c>
      <c r="G8" s="108">
        <v>4500</v>
      </c>
      <c r="H8" s="108">
        <v>4500</v>
      </c>
    </row>
    <row r="9" spans="1:8" ht="22.5" customHeight="1">
      <c r="A9" s="105" t="s">
        <v>44</v>
      </c>
      <c r="B9" s="83"/>
      <c r="C9" s="83"/>
      <c r="D9" s="83"/>
      <c r="E9" s="83"/>
      <c r="F9" s="108">
        <f>(F10+F11)</f>
        <v>2903061</v>
      </c>
      <c r="G9" s="108">
        <f>(G10+G11)</f>
        <v>2385853</v>
      </c>
      <c r="H9" s="108">
        <f>(H10+H11)</f>
        <v>2431979</v>
      </c>
    </row>
    <row r="10" spans="1:8" ht="22.5" customHeight="1">
      <c r="A10" s="120" t="s">
        <v>2</v>
      </c>
      <c r="B10" s="121"/>
      <c r="C10" s="121"/>
      <c r="D10" s="121"/>
      <c r="E10" s="128"/>
      <c r="F10" s="107">
        <v>2828061</v>
      </c>
      <c r="G10" s="107">
        <v>2335853</v>
      </c>
      <c r="H10" s="107">
        <v>2381979</v>
      </c>
    </row>
    <row r="11" spans="1:8" ht="22.5" customHeight="1">
      <c r="A11" s="127" t="s">
        <v>3</v>
      </c>
      <c r="B11" s="123"/>
      <c r="C11" s="123"/>
      <c r="D11" s="123"/>
      <c r="E11" s="123"/>
      <c r="F11" s="107">
        <v>75000</v>
      </c>
      <c r="G11" s="107">
        <v>50000</v>
      </c>
      <c r="H11" s="107">
        <v>50000</v>
      </c>
    </row>
    <row r="12" spans="1:8" ht="22.5" customHeight="1">
      <c r="A12" s="120" t="s">
        <v>4</v>
      </c>
      <c r="B12" s="121"/>
      <c r="C12" s="121"/>
      <c r="D12" s="121"/>
      <c r="E12" s="121"/>
      <c r="F12" s="107">
        <f>+F6-F9</f>
        <v>-525000</v>
      </c>
      <c r="G12" s="107">
        <f>+G6-G9</f>
        <v>0</v>
      </c>
      <c r="H12" s="107">
        <f>+H6-H9</f>
        <v>0</v>
      </c>
    </row>
    <row r="13" spans="1:8" ht="25.5" customHeight="1">
      <c r="A13" s="124"/>
      <c r="B13" s="129"/>
      <c r="C13" s="129"/>
      <c r="D13" s="129"/>
      <c r="E13" s="129"/>
      <c r="F13" s="126"/>
      <c r="G13" s="126"/>
      <c r="H13" s="126"/>
    </row>
    <row r="14" spans="1:8" ht="27.75" customHeight="1">
      <c r="A14" s="76"/>
      <c r="B14" s="77"/>
      <c r="C14" s="77"/>
      <c r="D14" s="78"/>
      <c r="E14" s="79"/>
      <c r="F14" s="80" t="s">
        <v>92</v>
      </c>
      <c r="G14" s="80" t="s">
        <v>93</v>
      </c>
      <c r="H14" s="81" t="s">
        <v>94</v>
      </c>
    </row>
    <row r="15" spans="1:8" ht="22.5" customHeight="1">
      <c r="A15" s="130" t="s">
        <v>5</v>
      </c>
      <c r="B15" s="131"/>
      <c r="C15" s="131"/>
      <c r="D15" s="131"/>
      <c r="E15" s="132"/>
      <c r="F15" s="87">
        <v>525000</v>
      </c>
      <c r="G15" s="87">
        <v>0</v>
      </c>
      <c r="H15" s="85">
        <v>0</v>
      </c>
    </row>
    <row r="16" spans="1:8" s="68" customFormat="1" ht="25.5" customHeight="1">
      <c r="A16" s="133"/>
      <c r="B16" s="129"/>
      <c r="C16" s="129"/>
      <c r="D16" s="129"/>
      <c r="E16" s="129"/>
      <c r="F16" s="126"/>
      <c r="G16" s="126"/>
      <c r="H16" s="126"/>
    </row>
    <row r="17" spans="1:8" s="68" customFormat="1" ht="27.75" customHeight="1">
      <c r="A17" s="76"/>
      <c r="B17" s="77"/>
      <c r="C17" s="77"/>
      <c r="D17" s="78"/>
      <c r="E17" s="79"/>
      <c r="F17" s="80" t="s">
        <v>92</v>
      </c>
      <c r="G17" s="80" t="s">
        <v>93</v>
      </c>
      <c r="H17" s="81" t="s">
        <v>94</v>
      </c>
    </row>
    <row r="18" spans="1:8" s="68" customFormat="1" ht="22.5" customHeight="1">
      <c r="A18" s="122" t="s">
        <v>6</v>
      </c>
      <c r="B18" s="121"/>
      <c r="C18" s="121"/>
      <c r="D18" s="121"/>
      <c r="E18" s="121"/>
      <c r="F18" s="84"/>
      <c r="G18" s="84"/>
      <c r="H18" s="84"/>
    </row>
    <row r="19" spans="1:8" s="68" customFormat="1" ht="22.5" customHeight="1">
      <c r="A19" s="122" t="s">
        <v>7</v>
      </c>
      <c r="B19" s="121"/>
      <c r="C19" s="121"/>
      <c r="D19" s="121"/>
      <c r="E19" s="121"/>
      <c r="F19" s="84"/>
      <c r="G19" s="84"/>
      <c r="H19" s="84"/>
    </row>
    <row r="20" spans="1:8" s="68" customFormat="1" ht="22.5" customHeight="1">
      <c r="A20" s="120" t="s">
        <v>8</v>
      </c>
      <c r="B20" s="121"/>
      <c r="C20" s="121"/>
      <c r="D20" s="121"/>
      <c r="E20" s="121"/>
      <c r="F20" s="84"/>
      <c r="G20" s="84"/>
      <c r="H20" s="84"/>
    </row>
    <row r="21" spans="1:8" s="68" customFormat="1" ht="15" customHeight="1">
      <c r="A21" s="88"/>
      <c r="B21" s="89"/>
      <c r="C21" s="86"/>
      <c r="D21" s="90"/>
      <c r="E21" s="89"/>
      <c r="F21" s="91"/>
      <c r="G21" s="91"/>
      <c r="H21" s="91"/>
    </row>
    <row r="22" spans="1:8" s="68" customFormat="1" ht="22.5" customHeight="1">
      <c r="A22" s="120" t="s">
        <v>9</v>
      </c>
      <c r="B22" s="121"/>
      <c r="C22" s="121"/>
      <c r="D22" s="121"/>
      <c r="E22" s="121"/>
      <c r="F22" s="84">
        <f>SUM(F12,F15,F20)</f>
        <v>0</v>
      </c>
      <c r="G22" s="84">
        <f>SUM(G12,G15,G20)</f>
        <v>0</v>
      </c>
      <c r="H22" s="84">
        <f>SUM(H12,H15,H20)</f>
        <v>0</v>
      </c>
    </row>
    <row r="23" spans="1:5" s="68" customFormat="1" ht="18" customHeight="1">
      <c r="A23" s="92"/>
      <c r="B23" s="75"/>
      <c r="C23" s="75"/>
      <c r="D23" s="75"/>
      <c r="E23" s="75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4">
      <selection activeCell="B15" sqref="B15:H15"/>
    </sheetView>
  </sheetViews>
  <sheetFormatPr defaultColWidth="11.421875" defaultRowHeight="12.75"/>
  <cols>
    <col min="1" max="1" width="24.421875" style="38" customWidth="1"/>
    <col min="2" max="2" width="17.57421875" style="38" customWidth="1"/>
    <col min="3" max="3" width="14.7109375" style="38" customWidth="1"/>
    <col min="4" max="4" width="17.57421875" style="69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24" t="s">
        <v>10</v>
      </c>
      <c r="B1" s="124"/>
      <c r="C1" s="124"/>
      <c r="D1" s="124"/>
      <c r="E1" s="124"/>
      <c r="F1" s="124"/>
      <c r="G1" s="124"/>
      <c r="H1" s="124"/>
    </row>
    <row r="2" spans="1:8" s="1" customFormat="1" ht="13.5" thickBot="1">
      <c r="A2" s="16"/>
      <c r="H2" s="17" t="s">
        <v>11</v>
      </c>
    </row>
    <row r="3" spans="1:8" s="1" customFormat="1" ht="16.5" thickBot="1">
      <c r="A3" s="100" t="s">
        <v>12</v>
      </c>
      <c r="B3" s="137" t="s">
        <v>99</v>
      </c>
      <c r="C3" s="138"/>
      <c r="D3" s="138"/>
      <c r="E3" s="138"/>
      <c r="F3" s="138"/>
      <c r="G3" s="138"/>
      <c r="H3" s="139"/>
    </row>
    <row r="4" spans="1:8" s="1" customFormat="1" ht="77.25" thickBot="1">
      <c r="A4" s="101" t="s">
        <v>13</v>
      </c>
      <c r="B4" s="18" t="s">
        <v>14</v>
      </c>
      <c r="C4" s="19" t="s">
        <v>15</v>
      </c>
      <c r="D4" s="19" t="s">
        <v>16</v>
      </c>
      <c r="E4" s="19" t="s">
        <v>17</v>
      </c>
      <c r="F4" s="19" t="s">
        <v>18</v>
      </c>
      <c r="G4" s="19" t="s">
        <v>19</v>
      </c>
      <c r="H4" s="20" t="s">
        <v>90</v>
      </c>
    </row>
    <row r="5" spans="1:8" s="1" customFormat="1" ht="12.75">
      <c r="A5" s="3" t="s">
        <v>47</v>
      </c>
      <c r="B5" s="4"/>
      <c r="C5" s="5"/>
      <c r="D5" s="6">
        <v>441000</v>
      </c>
      <c r="E5" s="7"/>
      <c r="F5" s="7"/>
      <c r="G5" s="24">
        <v>4500</v>
      </c>
      <c r="H5" s="8">
        <v>525000</v>
      </c>
    </row>
    <row r="6" spans="1:8" s="1" customFormat="1" ht="12.75">
      <c r="A6" s="21">
        <v>663</v>
      </c>
      <c r="B6" s="22"/>
      <c r="C6" s="23"/>
      <c r="D6" s="23"/>
      <c r="E6" s="23"/>
      <c r="F6" s="23"/>
      <c r="G6" s="24"/>
      <c r="H6" s="25"/>
    </row>
    <row r="7" spans="1:8" s="1" customFormat="1" ht="12.75">
      <c r="A7" s="110" t="s">
        <v>46</v>
      </c>
      <c r="B7" s="109">
        <v>1314753</v>
      </c>
      <c r="C7" s="23"/>
      <c r="D7" s="23"/>
      <c r="E7" s="23"/>
      <c r="F7" s="23"/>
      <c r="G7" s="24"/>
      <c r="H7" s="25"/>
    </row>
    <row r="8" spans="1:8" s="1" customFormat="1" ht="12.75">
      <c r="A8" s="110" t="s">
        <v>52</v>
      </c>
      <c r="B8" s="109">
        <f>SUM(B9:B12)</f>
        <v>607808</v>
      </c>
      <c r="C8" s="23"/>
      <c r="D8" s="23"/>
      <c r="E8" s="23"/>
      <c r="F8" s="23"/>
      <c r="G8" s="24"/>
      <c r="H8" s="25"/>
    </row>
    <row r="9" spans="1:8" s="1" customFormat="1" ht="17.25" customHeight="1">
      <c r="A9" s="26" t="s">
        <v>48</v>
      </c>
      <c r="B9" s="22">
        <v>441000</v>
      </c>
      <c r="C9" s="23"/>
      <c r="D9" s="23"/>
      <c r="E9" s="23"/>
      <c r="F9" s="23"/>
      <c r="G9" s="24"/>
      <c r="H9" s="25"/>
    </row>
    <row r="10" spans="1:8" s="1" customFormat="1" ht="12.75">
      <c r="A10" s="26" t="s">
        <v>49</v>
      </c>
      <c r="B10" s="22">
        <v>26479</v>
      </c>
      <c r="C10" s="23"/>
      <c r="D10" s="23"/>
      <c r="E10" s="23"/>
      <c r="F10" s="23"/>
      <c r="G10" s="24"/>
      <c r="H10" s="25"/>
    </row>
    <row r="11" spans="1:8" s="1" customFormat="1" ht="12.75">
      <c r="A11" s="26" t="s">
        <v>50</v>
      </c>
      <c r="B11" s="22">
        <v>108054</v>
      </c>
      <c r="C11" s="23"/>
      <c r="D11" s="23"/>
      <c r="E11" s="23"/>
      <c r="F11" s="23"/>
      <c r="G11" s="24"/>
      <c r="H11" s="25"/>
    </row>
    <row r="12" spans="1:8" s="1" customFormat="1" ht="15.75" customHeight="1">
      <c r="A12" s="26" t="s">
        <v>51</v>
      </c>
      <c r="B12" s="22">
        <v>32275</v>
      </c>
      <c r="C12" s="23"/>
      <c r="D12" s="23"/>
      <c r="E12" s="23"/>
      <c r="F12" s="23"/>
      <c r="G12" s="24"/>
      <c r="H12" s="25"/>
    </row>
    <row r="13" spans="1:8" s="1" customFormat="1" ht="13.5" thickBot="1">
      <c r="A13" s="27" t="s">
        <v>95</v>
      </c>
      <c r="B13" s="22"/>
      <c r="C13" s="29">
        <v>10000</v>
      </c>
      <c r="D13" s="29"/>
      <c r="E13" s="29"/>
      <c r="F13" s="29"/>
      <c r="G13" s="30"/>
      <c r="H13" s="31"/>
    </row>
    <row r="14" spans="1:8" s="1" customFormat="1" ht="30" customHeight="1" thickBot="1">
      <c r="A14" s="32" t="s">
        <v>21</v>
      </c>
      <c r="B14" s="33">
        <f>(B7+B8)</f>
        <v>1922561</v>
      </c>
      <c r="C14" s="34">
        <f>C13</f>
        <v>10000</v>
      </c>
      <c r="D14" s="35">
        <f>D5</f>
        <v>441000</v>
      </c>
      <c r="E14" s="34">
        <v>0</v>
      </c>
      <c r="F14" s="35">
        <f>+F6</f>
        <v>0</v>
      </c>
      <c r="G14" s="35">
        <f>G5</f>
        <v>4500</v>
      </c>
      <c r="H14" s="36">
        <v>525000</v>
      </c>
    </row>
    <row r="15" spans="1:8" s="1" customFormat="1" ht="28.5" customHeight="1" thickBot="1">
      <c r="A15" s="32" t="s">
        <v>22</v>
      </c>
      <c r="B15" s="134">
        <f>B14+C14+D14+E14+F14+G14+H14</f>
        <v>2903061</v>
      </c>
      <c r="C15" s="135"/>
      <c r="D15" s="135"/>
      <c r="E15" s="135"/>
      <c r="F15" s="135"/>
      <c r="G15" s="135"/>
      <c r="H15" s="136"/>
    </row>
    <row r="16" spans="1:8" ht="13.5" thickBot="1">
      <c r="A16" s="13"/>
      <c r="B16" s="13"/>
      <c r="C16" s="13"/>
      <c r="D16" s="14"/>
      <c r="E16" s="37"/>
      <c r="H16" s="17"/>
    </row>
    <row r="17" spans="1:8" ht="24" customHeight="1" thickBot="1">
      <c r="A17" s="102" t="s">
        <v>12</v>
      </c>
      <c r="B17" s="137" t="s">
        <v>23</v>
      </c>
      <c r="C17" s="138"/>
      <c r="D17" s="138"/>
      <c r="E17" s="138"/>
      <c r="F17" s="138"/>
      <c r="G17" s="138"/>
      <c r="H17" s="139"/>
    </row>
    <row r="18" spans="1:8" ht="77.25" thickBot="1">
      <c r="A18" s="103" t="s">
        <v>13</v>
      </c>
      <c r="B18" s="18" t="s">
        <v>14</v>
      </c>
      <c r="C18" s="19" t="s">
        <v>15</v>
      </c>
      <c r="D18" s="19" t="s">
        <v>16</v>
      </c>
      <c r="E18" s="19" t="s">
        <v>17</v>
      </c>
      <c r="F18" s="19" t="s">
        <v>18</v>
      </c>
      <c r="G18" s="19" t="s">
        <v>19</v>
      </c>
      <c r="H18" s="20" t="s">
        <v>20</v>
      </c>
    </row>
    <row r="19" spans="1:8" ht="12.75">
      <c r="A19" s="3">
        <v>652</v>
      </c>
      <c r="B19" s="4"/>
      <c r="C19" s="5"/>
      <c r="D19" s="6">
        <v>441000</v>
      </c>
      <c r="E19" s="7"/>
      <c r="F19" s="7"/>
      <c r="G19" s="24">
        <v>4500</v>
      </c>
      <c r="H19" s="8"/>
    </row>
    <row r="20" spans="1:8" ht="12.75">
      <c r="A20" s="21">
        <v>663</v>
      </c>
      <c r="B20" s="22"/>
      <c r="C20" s="23"/>
      <c r="D20" s="23"/>
      <c r="E20" s="23"/>
      <c r="F20" s="23"/>
      <c r="G20" s="24"/>
      <c r="H20" s="25"/>
    </row>
    <row r="21" spans="1:8" ht="12.75">
      <c r="A21" s="110" t="s">
        <v>46</v>
      </c>
      <c r="B21" s="109">
        <v>1322545</v>
      </c>
      <c r="C21" s="23"/>
      <c r="D21" s="23"/>
      <c r="E21" s="23"/>
      <c r="F21" s="23"/>
      <c r="G21" s="24"/>
      <c r="H21" s="25"/>
    </row>
    <row r="22" spans="1:8" ht="12.75">
      <c r="A22" s="110" t="s">
        <v>52</v>
      </c>
      <c r="B22" s="109">
        <v>607808</v>
      </c>
      <c r="C22" s="23"/>
      <c r="D22" s="23"/>
      <c r="E22" s="23"/>
      <c r="F22" s="23"/>
      <c r="G22" s="24"/>
      <c r="H22" s="25"/>
    </row>
    <row r="23" spans="1:8" ht="12.75">
      <c r="A23" s="21">
        <v>661</v>
      </c>
      <c r="B23" s="22"/>
      <c r="C23" s="23">
        <v>10000</v>
      </c>
      <c r="D23" s="23"/>
      <c r="E23" s="23"/>
      <c r="F23" s="23"/>
      <c r="G23" s="24"/>
      <c r="H23" s="25"/>
    </row>
    <row r="24" spans="1:8" ht="12.75">
      <c r="A24" s="26"/>
      <c r="B24" s="22"/>
      <c r="C24" s="23"/>
      <c r="D24" s="23"/>
      <c r="E24" s="23"/>
      <c r="F24" s="23"/>
      <c r="G24" s="24"/>
      <c r="H24" s="25"/>
    </row>
    <row r="25" spans="1:8" ht="12.75">
      <c r="A25" s="26"/>
      <c r="B25" s="22"/>
      <c r="C25" s="23"/>
      <c r="D25" s="23"/>
      <c r="E25" s="23"/>
      <c r="F25" s="23"/>
      <c r="G25" s="24"/>
      <c r="H25" s="25"/>
    </row>
    <row r="26" spans="1:8" ht="12.75">
      <c r="A26" s="26"/>
      <c r="B26" s="22"/>
      <c r="C26" s="23"/>
      <c r="D26" s="23"/>
      <c r="E26" s="23"/>
      <c r="F26" s="23"/>
      <c r="G26" s="24"/>
      <c r="H26" s="25"/>
    </row>
    <row r="27" spans="1:8" ht="13.5" thickBot="1">
      <c r="A27" s="27"/>
      <c r="B27" s="28"/>
      <c r="C27" s="29"/>
      <c r="D27" s="29"/>
      <c r="E27" s="29"/>
      <c r="F27" s="29"/>
      <c r="G27" s="30"/>
      <c r="H27" s="31"/>
    </row>
    <row r="28" spans="1:8" s="1" customFormat="1" ht="30" customHeight="1" thickBot="1">
      <c r="A28" s="32" t="s">
        <v>21</v>
      </c>
      <c r="B28" s="33">
        <f>(B21+B22)</f>
        <v>1930353</v>
      </c>
      <c r="C28" s="34">
        <f>C23</f>
        <v>10000</v>
      </c>
      <c r="D28" s="35">
        <f>D19</f>
        <v>441000</v>
      </c>
      <c r="E28" s="34">
        <v>0</v>
      </c>
      <c r="F28" s="35">
        <f>+F20</f>
        <v>0</v>
      </c>
      <c r="G28" s="35">
        <f>G19</f>
        <v>4500</v>
      </c>
      <c r="H28" s="36">
        <v>0</v>
      </c>
    </row>
    <row r="29" spans="1:8" s="1" customFormat="1" ht="28.5" customHeight="1" thickBot="1">
      <c r="A29" s="32" t="s">
        <v>22</v>
      </c>
      <c r="B29" s="134">
        <f>B28+C28+D28+E28+F28+G28+H28</f>
        <v>2385853</v>
      </c>
      <c r="C29" s="135"/>
      <c r="D29" s="135"/>
      <c r="E29" s="135"/>
      <c r="F29" s="135"/>
      <c r="G29" s="135"/>
      <c r="H29" s="136"/>
    </row>
    <row r="30" spans="4:5" ht="13.5" thickBot="1">
      <c r="D30" s="39"/>
      <c r="E30" s="40"/>
    </row>
    <row r="31" spans="1:8" ht="16.5" thickBot="1">
      <c r="A31" s="102" t="s">
        <v>12</v>
      </c>
      <c r="B31" s="137" t="s">
        <v>96</v>
      </c>
      <c r="C31" s="138"/>
      <c r="D31" s="138"/>
      <c r="E31" s="138"/>
      <c r="F31" s="138"/>
      <c r="G31" s="138"/>
      <c r="H31" s="139"/>
    </row>
    <row r="32" spans="1:8" ht="77.25" thickBot="1">
      <c r="A32" s="103" t="s">
        <v>13</v>
      </c>
      <c r="B32" s="18" t="s">
        <v>14</v>
      </c>
      <c r="C32" s="19" t="s">
        <v>15</v>
      </c>
      <c r="D32" s="19" t="s">
        <v>16</v>
      </c>
      <c r="E32" s="19" t="s">
        <v>17</v>
      </c>
      <c r="F32" s="19" t="s">
        <v>18</v>
      </c>
      <c r="G32" s="19" t="s">
        <v>19</v>
      </c>
      <c r="H32" s="20" t="s">
        <v>20</v>
      </c>
    </row>
    <row r="33" spans="1:8" ht="12.75">
      <c r="A33" s="3">
        <v>652</v>
      </c>
      <c r="B33" s="4"/>
      <c r="C33" s="5"/>
      <c r="D33" s="6">
        <v>441000</v>
      </c>
      <c r="E33" s="7"/>
      <c r="F33" s="7"/>
      <c r="G33" s="24">
        <v>4500</v>
      </c>
      <c r="H33" s="8"/>
    </row>
    <row r="34" spans="1:8" ht="12.75">
      <c r="A34" s="21">
        <v>663</v>
      </c>
      <c r="B34" s="22"/>
      <c r="C34" s="23"/>
      <c r="D34" s="23"/>
      <c r="E34" s="23"/>
      <c r="F34" s="23"/>
      <c r="G34" s="24"/>
      <c r="H34" s="25"/>
    </row>
    <row r="35" spans="1:8" ht="12.75">
      <c r="A35" s="110" t="s">
        <v>46</v>
      </c>
      <c r="B35" s="109">
        <v>1368671</v>
      </c>
      <c r="C35" s="23"/>
      <c r="D35" s="23"/>
      <c r="E35" s="23"/>
      <c r="F35" s="23"/>
      <c r="G35" s="24"/>
      <c r="H35" s="25"/>
    </row>
    <row r="36" spans="1:8" ht="12.75">
      <c r="A36" s="110" t="s">
        <v>52</v>
      </c>
      <c r="B36" s="109">
        <v>607808</v>
      </c>
      <c r="C36" s="23"/>
      <c r="D36" s="23"/>
      <c r="E36" s="23"/>
      <c r="F36" s="23"/>
      <c r="G36" s="24"/>
      <c r="H36" s="25"/>
    </row>
    <row r="37" spans="1:8" ht="12.75">
      <c r="A37" s="21">
        <v>661</v>
      </c>
      <c r="B37" s="22"/>
      <c r="C37" s="23">
        <v>10000</v>
      </c>
      <c r="D37" s="23"/>
      <c r="E37" s="23"/>
      <c r="F37" s="23"/>
      <c r="G37" s="24"/>
      <c r="H37" s="25"/>
    </row>
    <row r="38" spans="1:8" ht="13.5" customHeight="1">
      <c r="A38" s="26"/>
      <c r="B38" s="22"/>
      <c r="C38" s="23"/>
      <c r="D38" s="23"/>
      <c r="E38" s="23"/>
      <c r="F38" s="23"/>
      <c r="G38" s="24"/>
      <c r="H38" s="25"/>
    </row>
    <row r="39" spans="1:8" ht="13.5" customHeight="1">
      <c r="A39" s="26"/>
      <c r="B39" s="22"/>
      <c r="C39" s="23"/>
      <c r="D39" s="23"/>
      <c r="E39" s="23"/>
      <c r="F39" s="23"/>
      <c r="G39" s="24"/>
      <c r="H39" s="25"/>
    </row>
    <row r="40" spans="1:8" ht="13.5" customHeight="1">
      <c r="A40" s="26"/>
      <c r="B40" s="22"/>
      <c r="C40" s="23"/>
      <c r="D40" s="23"/>
      <c r="E40" s="23"/>
      <c r="F40" s="23"/>
      <c r="G40" s="24"/>
      <c r="H40" s="25"/>
    </row>
    <row r="41" spans="1:8" ht="13.5" thickBot="1">
      <c r="A41" s="27"/>
      <c r="B41" s="28"/>
      <c r="C41" s="29"/>
      <c r="D41" s="29"/>
      <c r="E41" s="29"/>
      <c r="F41" s="29"/>
      <c r="G41" s="30"/>
      <c r="H41" s="31"/>
    </row>
    <row r="42" spans="1:8" s="1" customFormat="1" ht="30" customHeight="1" thickBot="1">
      <c r="A42" s="32" t="s">
        <v>21</v>
      </c>
      <c r="B42" s="33">
        <f>(B35+B36)</f>
        <v>1976479</v>
      </c>
      <c r="C42" s="34">
        <f>C37</f>
        <v>10000</v>
      </c>
      <c r="D42" s="35">
        <f>D33</f>
        <v>441000</v>
      </c>
      <c r="E42" s="34">
        <v>0</v>
      </c>
      <c r="F42" s="35">
        <f>+F34</f>
        <v>0</v>
      </c>
      <c r="G42" s="35">
        <f>G33</f>
        <v>4500</v>
      </c>
      <c r="H42" s="36">
        <v>0</v>
      </c>
    </row>
    <row r="43" spans="1:8" s="1" customFormat="1" ht="28.5" customHeight="1" thickBot="1">
      <c r="A43" s="32" t="s">
        <v>24</v>
      </c>
      <c r="B43" s="134">
        <f>B42+C42+D42+E42+F42+G42+H42</f>
        <v>2431979</v>
      </c>
      <c r="C43" s="135"/>
      <c r="D43" s="135"/>
      <c r="E43" s="135"/>
      <c r="F43" s="135"/>
      <c r="G43" s="135"/>
      <c r="H43" s="136"/>
    </row>
    <row r="44" spans="3:5" ht="13.5" customHeight="1">
      <c r="C44" s="41"/>
      <c r="D44" s="39"/>
      <c r="E44" s="42"/>
    </row>
    <row r="45" spans="3:5" ht="13.5" customHeight="1">
      <c r="C45" s="41"/>
      <c r="D45" s="43"/>
      <c r="E45" s="44"/>
    </row>
    <row r="46" spans="4:5" ht="13.5" customHeight="1">
      <c r="D46" s="45"/>
      <c r="E46" s="46"/>
    </row>
    <row r="47" spans="4:5" ht="13.5" customHeight="1">
      <c r="D47" s="47"/>
      <c r="E47" s="48"/>
    </row>
    <row r="48" spans="4:5" ht="13.5" customHeight="1">
      <c r="D48" s="39"/>
      <c r="E48" s="40"/>
    </row>
    <row r="49" spans="3:5" ht="28.5" customHeight="1">
      <c r="C49" s="41"/>
      <c r="D49" s="39"/>
      <c r="E49" s="49"/>
    </row>
    <row r="50" spans="3:5" ht="13.5" customHeight="1">
      <c r="C50" s="41"/>
      <c r="D50" s="39"/>
      <c r="E50" s="44"/>
    </row>
    <row r="51" spans="4:5" ht="13.5" customHeight="1">
      <c r="D51" s="39"/>
      <c r="E51" s="40"/>
    </row>
    <row r="52" spans="4:5" ht="13.5" customHeight="1">
      <c r="D52" s="39"/>
      <c r="E52" s="48"/>
    </row>
    <row r="53" spans="4:5" ht="13.5" customHeight="1">
      <c r="D53" s="39"/>
      <c r="E53" s="40"/>
    </row>
    <row r="54" spans="4:5" ht="22.5" customHeight="1">
      <c r="D54" s="39"/>
      <c r="E54" s="50"/>
    </row>
    <row r="55" spans="4:5" ht="13.5" customHeight="1">
      <c r="D55" s="45"/>
      <c r="E55" s="46"/>
    </row>
    <row r="56" spans="2:5" ht="13.5" customHeight="1">
      <c r="B56" s="41"/>
      <c r="D56" s="45"/>
      <c r="E56" s="51"/>
    </row>
    <row r="57" spans="3:5" ht="13.5" customHeight="1">
      <c r="C57" s="41"/>
      <c r="D57" s="45"/>
      <c r="E57" s="52"/>
    </row>
    <row r="58" spans="3:5" ht="13.5" customHeight="1">
      <c r="C58" s="41"/>
      <c r="D58" s="47"/>
      <c r="E58" s="44"/>
    </row>
    <row r="59" spans="4:5" ht="13.5" customHeight="1">
      <c r="D59" s="39"/>
      <c r="E59" s="40"/>
    </row>
    <row r="60" spans="2:5" ht="13.5" customHeight="1">
      <c r="B60" s="41"/>
      <c r="D60" s="39"/>
      <c r="E60" s="42"/>
    </row>
    <row r="61" spans="3:5" ht="13.5" customHeight="1">
      <c r="C61" s="41"/>
      <c r="D61" s="39"/>
      <c r="E61" s="51"/>
    </row>
    <row r="62" spans="3:5" ht="13.5" customHeight="1">
      <c r="C62" s="41"/>
      <c r="D62" s="47"/>
      <c r="E62" s="44"/>
    </row>
    <row r="63" spans="4:5" ht="13.5" customHeight="1">
      <c r="D63" s="45"/>
      <c r="E63" s="40"/>
    </row>
    <row r="64" spans="3:5" ht="13.5" customHeight="1">
      <c r="C64" s="41"/>
      <c r="D64" s="45"/>
      <c r="E64" s="51"/>
    </row>
    <row r="65" spans="4:5" ht="22.5" customHeight="1">
      <c r="D65" s="47"/>
      <c r="E65" s="50"/>
    </row>
    <row r="66" spans="4:5" ht="13.5" customHeight="1">
      <c r="D66" s="39"/>
      <c r="E66" s="40"/>
    </row>
    <row r="67" spans="4:5" ht="13.5" customHeight="1">
      <c r="D67" s="47"/>
      <c r="E67" s="44"/>
    </row>
    <row r="68" spans="4:5" ht="13.5" customHeight="1">
      <c r="D68" s="39"/>
      <c r="E68" s="40"/>
    </row>
    <row r="69" spans="4:5" ht="13.5" customHeight="1">
      <c r="D69" s="39"/>
      <c r="E69" s="40"/>
    </row>
    <row r="70" spans="1:5" ht="13.5" customHeight="1">
      <c r="A70" s="41"/>
      <c r="D70" s="53"/>
      <c r="E70" s="51"/>
    </row>
    <row r="71" spans="2:5" ht="13.5" customHeight="1">
      <c r="B71" s="41"/>
      <c r="C71" s="41"/>
      <c r="D71" s="54"/>
      <c r="E71" s="51"/>
    </row>
    <row r="72" spans="2:5" ht="13.5" customHeight="1">
      <c r="B72" s="41"/>
      <c r="C72" s="41"/>
      <c r="D72" s="54"/>
      <c r="E72" s="42"/>
    </row>
    <row r="73" spans="2:5" ht="13.5" customHeight="1">
      <c r="B73" s="41"/>
      <c r="C73" s="41"/>
      <c r="D73" s="47"/>
      <c r="E73" s="48"/>
    </row>
    <row r="74" spans="4:5" ht="12.75">
      <c r="D74" s="39"/>
      <c r="E74" s="40"/>
    </row>
    <row r="75" spans="2:5" ht="12.75">
      <c r="B75" s="41"/>
      <c r="D75" s="39"/>
      <c r="E75" s="51"/>
    </row>
    <row r="76" spans="3:5" ht="12.75">
      <c r="C76" s="41"/>
      <c r="D76" s="39"/>
      <c r="E76" s="42"/>
    </row>
    <row r="77" spans="3:5" ht="12.75">
      <c r="C77" s="41"/>
      <c r="D77" s="47"/>
      <c r="E77" s="44"/>
    </row>
    <row r="78" spans="4:5" ht="12.75">
      <c r="D78" s="39"/>
      <c r="E78" s="40"/>
    </row>
    <row r="79" spans="4:5" ht="12.75">
      <c r="D79" s="39"/>
      <c r="E79" s="40"/>
    </row>
    <row r="80" spans="4:5" ht="12.75">
      <c r="D80" s="55"/>
      <c r="E80" s="56"/>
    </row>
    <row r="81" spans="4:5" ht="12.75">
      <c r="D81" s="39"/>
      <c r="E81" s="40"/>
    </row>
    <row r="82" spans="4:5" ht="12.75">
      <c r="D82" s="39"/>
      <c r="E82" s="40"/>
    </row>
    <row r="83" spans="4:5" ht="12.75">
      <c r="D83" s="39"/>
      <c r="E83" s="40"/>
    </row>
    <row r="84" spans="4:5" ht="12.75">
      <c r="D84" s="47"/>
      <c r="E84" s="44"/>
    </row>
    <row r="85" spans="4:5" ht="12.75">
      <c r="D85" s="39"/>
      <c r="E85" s="40"/>
    </row>
    <row r="86" spans="4:5" ht="12.75">
      <c r="D86" s="47"/>
      <c r="E86" s="44"/>
    </row>
    <row r="87" spans="4:5" ht="12.75">
      <c r="D87" s="39"/>
      <c r="E87" s="40"/>
    </row>
    <row r="88" spans="4:5" ht="12.75">
      <c r="D88" s="39"/>
      <c r="E88" s="40"/>
    </row>
    <row r="89" spans="4:5" ht="12.75">
      <c r="D89" s="39"/>
      <c r="E89" s="40"/>
    </row>
    <row r="90" spans="4:5" ht="12.75">
      <c r="D90" s="39"/>
      <c r="E90" s="40"/>
    </row>
    <row r="91" spans="1:5" ht="28.5" customHeight="1">
      <c r="A91" s="57"/>
      <c r="B91" s="57"/>
      <c r="C91" s="57"/>
      <c r="D91" s="58"/>
      <c r="E91" s="59"/>
    </row>
    <row r="92" spans="3:5" ht="12.75">
      <c r="C92" s="41"/>
      <c r="D92" s="39"/>
      <c r="E92" s="42"/>
    </row>
    <row r="93" spans="4:5" ht="12.75">
      <c r="D93" s="60"/>
      <c r="E93" s="61"/>
    </row>
    <row r="94" spans="4:5" ht="12.75">
      <c r="D94" s="39"/>
      <c r="E94" s="40"/>
    </row>
    <row r="95" spans="4:5" ht="12.75">
      <c r="D95" s="55"/>
      <c r="E95" s="56"/>
    </row>
    <row r="96" spans="4:5" ht="12.75">
      <c r="D96" s="55"/>
      <c r="E96" s="56"/>
    </row>
    <row r="97" spans="4:5" ht="12.75">
      <c r="D97" s="39"/>
      <c r="E97" s="40"/>
    </row>
    <row r="98" spans="4:5" ht="12.75">
      <c r="D98" s="47"/>
      <c r="E98" s="44"/>
    </row>
    <row r="99" spans="4:5" ht="12.75">
      <c r="D99" s="39"/>
      <c r="E99" s="40"/>
    </row>
    <row r="100" spans="4:5" ht="12.75">
      <c r="D100" s="39"/>
      <c r="E100" s="40"/>
    </row>
    <row r="101" spans="4:5" ht="12.75">
      <c r="D101" s="47"/>
      <c r="E101" s="44"/>
    </row>
    <row r="102" spans="4:5" ht="12.75">
      <c r="D102" s="39"/>
      <c r="E102" s="40"/>
    </row>
    <row r="103" spans="4:5" ht="12.75">
      <c r="D103" s="55"/>
      <c r="E103" s="56"/>
    </row>
    <row r="104" spans="4:5" ht="12.75">
      <c r="D104" s="47"/>
      <c r="E104" s="61"/>
    </row>
    <row r="105" spans="4:5" ht="12.75">
      <c r="D105" s="45"/>
      <c r="E105" s="56"/>
    </row>
    <row r="106" spans="4:5" ht="12.75">
      <c r="D106" s="47"/>
      <c r="E106" s="44"/>
    </row>
    <row r="107" spans="4:5" ht="12.75">
      <c r="D107" s="39"/>
      <c r="E107" s="40"/>
    </row>
    <row r="108" spans="3:5" ht="12.75">
      <c r="C108" s="41"/>
      <c r="D108" s="39"/>
      <c r="E108" s="42"/>
    </row>
    <row r="109" spans="4:5" ht="12.75">
      <c r="D109" s="45"/>
      <c r="E109" s="44"/>
    </row>
    <row r="110" spans="4:5" ht="12.75">
      <c r="D110" s="45"/>
      <c r="E110" s="56"/>
    </row>
    <row r="111" spans="3:5" ht="12.75">
      <c r="C111" s="41"/>
      <c r="D111" s="45"/>
      <c r="E111" s="62"/>
    </row>
    <row r="112" spans="3:5" ht="12.75">
      <c r="C112" s="41"/>
      <c r="D112" s="47"/>
      <c r="E112" s="48"/>
    </row>
    <row r="113" spans="4:5" ht="12.75">
      <c r="D113" s="39"/>
      <c r="E113" s="40"/>
    </row>
    <row r="114" spans="4:5" ht="12.75">
      <c r="D114" s="60"/>
      <c r="E114" s="63"/>
    </row>
    <row r="115" spans="4:5" ht="11.25" customHeight="1">
      <c r="D115" s="55"/>
      <c r="E115" s="56"/>
    </row>
    <row r="116" spans="2:5" ht="24" customHeight="1">
      <c r="B116" s="41"/>
      <c r="D116" s="55"/>
      <c r="E116" s="64"/>
    </row>
    <row r="117" spans="3:5" ht="15" customHeight="1">
      <c r="C117" s="41"/>
      <c r="D117" s="55"/>
      <c r="E117" s="64"/>
    </row>
    <row r="118" spans="4:5" ht="11.25" customHeight="1">
      <c r="D118" s="60"/>
      <c r="E118" s="61"/>
    </row>
    <row r="119" spans="4:5" ht="12.75">
      <c r="D119" s="55"/>
      <c r="E119" s="56"/>
    </row>
    <row r="120" spans="2:5" ht="13.5" customHeight="1">
      <c r="B120" s="41"/>
      <c r="D120" s="55"/>
      <c r="E120" s="65"/>
    </row>
    <row r="121" spans="3:5" ht="12.75" customHeight="1">
      <c r="C121" s="41"/>
      <c r="D121" s="55"/>
      <c r="E121" s="42"/>
    </row>
    <row r="122" spans="3:5" ht="12.75" customHeight="1">
      <c r="C122" s="41"/>
      <c r="D122" s="47"/>
      <c r="E122" s="48"/>
    </row>
    <row r="123" spans="4:5" ht="12.75">
      <c r="D123" s="39"/>
      <c r="E123" s="40"/>
    </row>
    <row r="124" spans="3:5" ht="12.75">
      <c r="C124" s="41"/>
      <c r="D124" s="39"/>
      <c r="E124" s="62"/>
    </row>
    <row r="125" spans="4:5" ht="12.75">
      <c r="D125" s="60"/>
      <c r="E125" s="61"/>
    </row>
    <row r="126" spans="4:5" ht="12.75">
      <c r="D126" s="55"/>
      <c r="E126" s="56"/>
    </row>
    <row r="127" spans="4:5" ht="12.75">
      <c r="D127" s="39"/>
      <c r="E127" s="40"/>
    </row>
    <row r="128" spans="1:5" ht="19.5" customHeight="1">
      <c r="A128" s="66"/>
      <c r="B128" s="13"/>
      <c r="C128" s="13"/>
      <c r="D128" s="13"/>
      <c r="E128" s="51"/>
    </row>
    <row r="129" spans="1:5" ht="15" customHeight="1">
      <c r="A129" s="41"/>
      <c r="D129" s="53"/>
      <c r="E129" s="51"/>
    </row>
    <row r="130" spans="1:5" ht="12.75">
      <c r="A130" s="41"/>
      <c r="B130" s="41"/>
      <c r="D130" s="53"/>
      <c r="E130" s="42"/>
    </row>
    <row r="131" spans="3:5" ht="12.75">
      <c r="C131" s="41"/>
      <c r="D131" s="39"/>
      <c r="E131" s="51"/>
    </row>
    <row r="132" spans="4:5" ht="12.75">
      <c r="D132" s="43"/>
      <c r="E132" s="44"/>
    </row>
    <row r="133" spans="2:5" ht="12.75">
      <c r="B133" s="41"/>
      <c r="D133" s="39"/>
      <c r="E133" s="42"/>
    </row>
    <row r="134" spans="3:5" ht="12.75">
      <c r="C134" s="41"/>
      <c r="D134" s="39"/>
      <c r="E134" s="42"/>
    </row>
    <row r="135" spans="4:5" ht="12.75">
      <c r="D135" s="47"/>
      <c r="E135" s="48"/>
    </row>
    <row r="136" spans="3:5" ht="22.5" customHeight="1">
      <c r="C136" s="41"/>
      <c r="D136" s="39"/>
      <c r="E136" s="49"/>
    </row>
    <row r="137" spans="4:5" ht="12.75">
      <c r="D137" s="39"/>
      <c r="E137" s="48"/>
    </row>
    <row r="138" spans="2:5" ht="12.75">
      <c r="B138" s="41"/>
      <c r="D138" s="45"/>
      <c r="E138" s="51"/>
    </row>
    <row r="139" spans="3:5" ht="12.75">
      <c r="C139" s="41"/>
      <c r="D139" s="45"/>
      <c r="E139" s="52"/>
    </row>
    <row r="140" spans="4:5" ht="12.75">
      <c r="D140" s="47"/>
      <c r="E140" s="44"/>
    </row>
    <row r="141" spans="1:5" ht="13.5" customHeight="1">
      <c r="A141" s="41"/>
      <c r="D141" s="53"/>
      <c r="E141" s="51"/>
    </row>
    <row r="142" spans="2:5" ht="13.5" customHeight="1">
      <c r="B142" s="41"/>
      <c r="D142" s="39"/>
      <c r="E142" s="51"/>
    </row>
    <row r="143" spans="3:5" ht="13.5" customHeight="1">
      <c r="C143" s="41"/>
      <c r="D143" s="39"/>
      <c r="E143" s="42"/>
    </row>
    <row r="144" spans="3:5" ht="12.75">
      <c r="C144" s="41"/>
      <c r="D144" s="47"/>
      <c r="E144" s="44"/>
    </row>
    <row r="145" spans="3:5" ht="12.75">
      <c r="C145" s="41"/>
      <c r="D145" s="39"/>
      <c r="E145" s="42"/>
    </row>
    <row r="146" spans="4:5" ht="12.75">
      <c r="D146" s="60"/>
      <c r="E146" s="61"/>
    </row>
    <row r="147" spans="3:5" ht="12.75">
      <c r="C147" s="41"/>
      <c r="D147" s="45"/>
      <c r="E147" s="62"/>
    </row>
    <row r="148" spans="3:5" ht="12.75">
      <c r="C148" s="41"/>
      <c r="D148" s="47"/>
      <c r="E148" s="48"/>
    </row>
    <row r="149" spans="4:5" ht="12.75">
      <c r="D149" s="60"/>
      <c r="E149" s="67"/>
    </row>
    <row r="150" spans="2:5" ht="12.75">
      <c r="B150" s="41"/>
      <c r="D150" s="55"/>
      <c r="E150" s="65"/>
    </row>
    <row r="151" spans="3:5" ht="12.75">
      <c r="C151" s="41"/>
      <c r="D151" s="55"/>
      <c r="E151" s="42"/>
    </row>
    <row r="152" spans="3:5" ht="12.75">
      <c r="C152" s="41"/>
      <c r="D152" s="47"/>
      <c r="E152" s="48"/>
    </row>
    <row r="153" spans="3:5" ht="12.75">
      <c r="C153" s="41"/>
      <c r="D153" s="47"/>
      <c r="E153" s="48"/>
    </row>
    <row r="154" spans="4:5" ht="12.75">
      <c r="D154" s="39"/>
      <c r="E154" s="40"/>
    </row>
    <row r="155" spans="1:5" s="68" customFormat="1" ht="18" customHeight="1">
      <c r="A155" s="140"/>
      <c r="B155" s="141"/>
      <c r="C155" s="141"/>
      <c r="D155" s="141"/>
      <c r="E155" s="141"/>
    </row>
    <row r="156" spans="1:5" ht="28.5" customHeight="1">
      <c r="A156" s="57"/>
      <c r="B156" s="57"/>
      <c r="C156" s="57"/>
      <c r="D156" s="58"/>
      <c r="E156" s="59"/>
    </row>
    <row r="158" spans="1:5" ht="15.75">
      <c r="A158" s="70"/>
      <c r="B158" s="41"/>
      <c r="C158" s="41"/>
      <c r="D158" s="71"/>
      <c r="E158" s="12"/>
    </row>
    <row r="159" spans="1:5" ht="12.75">
      <c r="A159" s="41"/>
      <c r="B159" s="41"/>
      <c r="C159" s="41"/>
      <c r="D159" s="71"/>
      <c r="E159" s="12"/>
    </row>
    <row r="160" spans="1:5" ht="17.25" customHeight="1">
      <c r="A160" s="41"/>
      <c r="B160" s="41"/>
      <c r="C160" s="41"/>
      <c r="D160" s="71"/>
      <c r="E160" s="12"/>
    </row>
    <row r="161" spans="1:5" ht="13.5" customHeight="1">
      <c r="A161" s="41"/>
      <c r="B161" s="41"/>
      <c r="C161" s="41"/>
      <c r="D161" s="71"/>
      <c r="E161" s="12"/>
    </row>
    <row r="162" spans="1:5" ht="12.75">
      <c r="A162" s="41"/>
      <c r="B162" s="41"/>
      <c r="C162" s="41"/>
      <c r="D162" s="71"/>
      <c r="E162" s="12"/>
    </row>
    <row r="163" spans="1:3" ht="12.75">
      <c r="A163" s="41"/>
      <c r="B163" s="41"/>
      <c r="C163" s="41"/>
    </row>
    <row r="164" spans="1:5" ht="12.75">
      <c r="A164" s="41"/>
      <c r="B164" s="41"/>
      <c r="C164" s="41"/>
      <c r="D164" s="71"/>
      <c r="E164" s="12"/>
    </row>
    <row r="165" spans="1:5" ht="12.75">
      <c r="A165" s="41"/>
      <c r="B165" s="41"/>
      <c r="C165" s="41"/>
      <c r="D165" s="71"/>
      <c r="E165" s="72"/>
    </row>
    <row r="166" spans="1:5" ht="12.75">
      <c r="A166" s="41"/>
      <c r="B166" s="41"/>
      <c r="C166" s="41"/>
      <c r="D166" s="71"/>
      <c r="E166" s="12"/>
    </row>
    <row r="167" spans="1:5" ht="22.5" customHeight="1">
      <c r="A167" s="41"/>
      <c r="B167" s="41"/>
      <c r="C167" s="41"/>
      <c r="D167" s="71"/>
      <c r="E167" s="49"/>
    </row>
    <row r="168" spans="4:5" ht="22.5" customHeight="1">
      <c r="D168" s="47"/>
      <c r="E168" s="50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8"/>
  <sheetViews>
    <sheetView tabSelected="1" zoomScalePageLayoutView="0" workbookViewId="0" topLeftCell="A37">
      <selection activeCell="J33" sqref="J33"/>
    </sheetView>
  </sheetViews>
  <sheetFormatPr defaultColWidth="11.421875" defaultRowHeight="12.75"/>
  <cols>
    <col min="1" max="1" width="11.421875" style="95" bestFit="1" customWidth="1"/>
    <col min="2" max="2" width="32.57421875" style="98" customWidth="1"/>
    <col min="3" max="3" width="14.28125" style="2" customWidth="1"/>
    <col min="4" max="4" width="11.421875" style="2" bestFit="1" customWidth="1"/>
    <col min="5" max="5" width="10.57421875" style="2" customWidth="1"/>
    <col min="6" max="6" width="12.421875" style="2" customWidth="1"/>
    <col min="7" max="7" width="11.8515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1" width="11.421875" style="2" customWidth="1"/>
    <col min="12" max="12" width="9.8515625" style="2" customWidth="1"/>
    <col min="13" max="16384" width="11.421875" style="9" customWidth="1"/>
  </cols>
  <sheetData>
    <row r="1" spans="1:12" ht="24" customHeight="1">
      <c r="A1" s="142" t="s">
        <v>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s="12" customFormat="1" ht="67.5">
      <c r="A2" s="10" t="s">
        <v>26</v>
      </c>
      <c r="B2" s="10" t="s">
        <v>27</v>
      </c>
      <c r="C2" s="11" t="s">
        <v>100</v>
      </c>
      <c r="D2" s="99" t="s">
        <v>59</v>
      </c>
      <c r="E2" s="99" t="s">
        <v>87</v>
      </c>
      <c r="F2" s="99" t="s">
        <v>88</v>
      </c>
      <c r="G2" s="99" t="s">
        <v>86</v>
      </c>
      <c r="H2" s="99" t="s">
        <v>15</v>
      </c>
      <c r="I2" s="99" t="s">
        <v>19</v>
      </c>
      <c r="J2" s="99" t="s">
        <v>89</v>
      </c>
      <c r="K2" s="11" t="s">
        <v>40</v>
      </c>
      <c r="L2" s="11" t="s">
        <v>97</v>
      </c>
    </row>
    <row r="3" spans="1:12" ht="12.75">
      <c r="A3" s="94"/>
      <c r="B3" s="15"/>
      <c r="C3" s="9"/>
      <c r="D3" s="9"/>
      <c r="E3" s="9"/>
      <c r="F3" s="9"/>
      <c r="G3" s="9"/>
      <c r="H3" s="9"/>
      <c r="I3" s="9"/>
      <c r="J3" s="9"/>
      <c r="K3" s="9"/>
      <c r="L3" s="9"/>
    </row>
    <row r="4" spans="1:2" s="12" customFormat="1" ht="12.75">
      <c r="A4" s="94"/>
      <c r="B4" s="96" t="s">
        <v>58</v>
      </c>
    </row>
    <row r="5" spans="1:12" ht="12.75">
      <c r="A5" s="94"/>
      <c r="B5" s="15"/>
      <c r="C5" s="9"/>
      <c r="D5" s="9"/>
      <c r="E5" s="9"/>
      <c r="F5" s="9"/>
      <c r="G5" s="9"/>
      <c r="H5" s="9"/>
      <c r="I5" s="9"/>
      <c r="J5" s="9"/>
      <c r="K5" s="9"/>
      <c r="L5" s="9"/>
    </row>
    <row r="6" spans="1:2" s="12" customFormat="1" ht="12.75">
      <c r="A6" s="94"/>
      <c r="B6" s="97" t="s">
        <v>53</v>
      </c>
    </row>
    <row r="7" spans="1:2" s="12" customFormat="1" ht="12.75" customHeight="1">
      <c r="A7" s="106" t="s">
        <v>45</v>
      </c>
      <c r="B7" s="97" t="s">
        <v>54</v>
      </c>
    </row>
    <row r="8" spans="1:2" s="12" customFormat="1" ht="12.75" customHeight="1">
      <c r="A8" s="106"/>
      <c r="B8" s="96" t="s">
        <v>55</v>
      </c>
    </row>
    <row r="9" spans="1:2" s="12" customFormat="1" ht="12.75" customHeight="1">
      <c r="A9" s="106"/>
      <c r="B9" s="96" t="s">
        <v>56</v>
      </c>
    </row>
    <row r="10" spans="1:2" s="12" customFormat="1" ht="12.75" customHeight="1">
      <c r="A10" s="106"/>
      <c r="B10" s="96" t="s">
        <v>57</v>
      </c>
    </row>
    <row r="11" spans="1:2" s="12" customFormat="1" ht="12.75">
      <c r="A11" s="94">
        <v>3</v>
      </c>
      <c r="B11" s="97" t="s">
        <v>28</v>
      </c>
    </row>
    <row r="12" spans="1:12" s="12" customFormat="1" ht="15">
      <c r="A12" s="111">
        <v>31</v>
      </c>
      <c r="B12" s="112" t="s">
        <v>29</v>
      </c>
      <c r="C12" s="65">
        <f>(C13+C14+C15+C16+C17)</f>
        <v>1314753</v>
      </c>
      <c r="D12" s="65">
        <f>(D13+D14+D15+D16+D17)</f>
        <v>1314753</v>
      </c>
      <c r="K12" s="65">
        <v>1322545</v>
      </c>
      <c r="L12" s="65">
        <v>1368671</v>
      </c>
    </row>
    <row r="13" spans="1:12" ht="12.75">
      <c r="A13" s="93">
        <v>3111</v>
      </c>
      <c r="B13" s="15" t="s">
        <v>60</v>
      </c>
      <c r="C13" s="63">
        <v>1080470</v>
      </c>
      <c r="D13" s="63">
        <v>1080470</v>
      </c>
      <c r="E13" s="9"/>
      <c r="F13" s="9"/>
      <c r="G13" s="9"/>
      <c r="H13" s="9"/>
      <c r="I13" s="9"/>
      <c r="J13" s="9"/>
      <c r="K13" s="9"/>
      <c r="L13" s="9"/>
    </row>
    <row r="14" spans="1:12" ht="12.75">
      <c r="A14" s="93">
        <v>3114</v>
      </c>
      <c r="B14" s="15" t="s">
        <v>91</v>
      </c>
      <c r="C14" s="63">
        <v>36000</v>
      </c>
      <c r="D14" s="63">
        <v>36000</v>
      </c>
      <c r="E14" s="9"/>
      <c r="F14" s="9"/>
      <c r="G14" s="9"/>
      <c r="H14" s="9"/>
      <c r="I14" s="9"/>
      <c r="J14" s="9"/>
      <c r="K14" s="9"/>
      <c r="L14" s="9"/>
    </row>
    <row r="15" spans="1:12" ht="12.75">
      <c r="A15" s="93">
        <v>3121</v>
      </c>
      <c r="B15" s="15" t="s">
        <v>30</v>
      </c>
      <c r="C15" s="63">
        <v>6250</v>
      </c>
      <c r="D15" s="63">
        <v>6250</v>
      </c>
      <c r="E15" s="9"/>
      <c r="F15" s="9"/>
      <c r="G15" s="9"/>
      <c r="H15" s="9"/>
      <c r="I15" s="9"/>
      <c r="J15" s="9"/>
      <c r="K15" s="9"/>
      <c r="L15" s="9"/>
    </row>
    <row r="16" spans="1:12" ht="12.75">
      <c r="A16" s="93">
        <v>3132</v>
      </c>
      <c r="B16" s="15" t="s">
        <v>61</v>
      </c>
      <c r="C16" s="63">
        <v>173053</v>
      </c>
      <c r="D16" s="63">
        <v>173053</v>
      </c>
      <c r="E16" s="9"/>
      <c r="F16" s="9"/>
      <c r="G16" s="9"/>
      <c r="H16" s="9"/>
      <c r="I16" s="9"/>
      <c r="J16" s="9"/>
      <c r="K16" s="9"/>
      <c r="L16" s="9"/>
    </row>
    <row r="17" spans="1:12" ht="12.75">
      <c r="A17" s="93">
        <v>3133</v>
      </c>
      <c r="B17" s="15" t="s">
        <v>62</v>
      </c>
      <c r="C17" s="63">
        <v>18980</v>
      </c>
      <c r="D17" s="63">
        <v>18980</v>
      </c>
      <c r="E17" s="9"/>
      <c r="F17" s="9"/>
      <c r="G17" s="9"/>
      <c r="H17" s="9"/>
      <c r="I17" s="9"/>
      <c r="J17" s="9"/>
      <c r="K17" s="9"/>
      <c r="L17" s="9"/>
    </row>
    <row r="18" spans="1:12" s="12" customFormat="1" ht="15">
      <c r="A18" s="111">
        <v>32</v>
      </c>
      <c r="B18" s="112" t="s">
        <v>31</v>
      </c>
      <c r="C18" s="65">
        <f>(C19+C23+C30+C40)</f>
        <v>1507308</v>
      </c>
      <c r="E18" s="65">
        <f>(E19+E23+E30+E40)</f>
        <v>166808</v>
      </c>
      <c r="F18" s="65">
        <f>(F19+F23+F30+F40)</f>
        <v>438500</v>
      </c>
      <c r="G18" s="65">
        <f>(G19+G23+G30+G40)</f>
        <v>390500</v>
      </c>
      <c r="I18" s="65">
        <f>(I19+I23+I30+I40)</f>
        <v>1500</v>
      </c>
      <c r="J18" s="65">
        <f>(J19+J23+J30+J40)</f>
        <v>500000</v>
      </c>
      <c r="K18" s="65">
        <v>1007308</v>
      </c>
      <c r="L18" s="65">
        <v>1007308</v>
      </c>
    </row>
    <row r="19" spans="1:7" s="12" customFormat="1" ht="12.75">
      <c r="A19" s="114">
        <v>321</v>
      </c>
      <c r="B19" s="113" t="s">
        <v>32</v>
      </c>
      <c r="C19" s="65">
        <f>(C20+C21+C22)</f>
        <v>78479</v>
      </c>
      <c r="E19" s="65">
        <f>(E20+E21+E22)</f>
        <v>26479</v>
      </c>
      <c r="F19" s="65">
        <f>(F20+F21+F22)</f>
        <v>52000</v>
      </c>
      <c r="G19" s="65">
        <f>(G20+G21+G22)</f>
        <v>0</v>
      </c>
    </row>
    <row r="20" spans="1:12" ht="12.75">
      <c r="A20" s="93">
        <v>3211</v>
      </c>
      <c r="B20" s="15" t="s">
        <v>63</v>
      </c>
      <c r="C20" s="63">
        <v>42000</v>
      </c>
      <c r="D20" s="9"/>
      <c r="E20" s="9"/>
      <c r="F20" s="63">
        <f>(C20-G20-H20-I20)</f>
        <v>42000</v>
      </c>
      <c r="G20" s="9"/>
      <c r="H20" s="9"/>
      <c r="I20" s="9"/>
      <c r="J20" s="9"/>
      <c r="K20" s="9"/>
      <c r="L20" s="9"/>
    </row>
    <row r="21" spans="1:12" ht="12.75">
      <c r="A21" s="93">
        <v>3212</v>
      </c>
      <c r="B21" s="15" t="s">
        <v>65</v>
      </c>
      <c r="C21" s="118">
        <v>26479</v>
      </c>
      <c r="D21" s="9"/>
      <c r="E21" s="118">
        <v>26479</v>
      </c>
      <c r="F21" s="63">
        <v>0</v>
      </c>
      <c r="G21" s="9"/>
      <c r="H21" s="9"/>
      <c r="I21" s="9"/>
      <c r="J21" s="9"/>
      <c r="K21" s="9"/>
      <c r="L21" s="9"/>
    </row>
    <row r="22" spans="1:12" ht="12.75">
      <c r="A22" s="93">
        <v>3213</v>
      </c>
      <c r="B22" s="15" t="s">
        <v>64</v>
      </c>
      <c r="C22" s="63">
        <v>10000</v>
      </c>
      <c r="D22" s="9"/>
      <c r="E22" s="63"/>
      <c r="F22" s="63">
        <f>(C22-G22-H22-I22)</f>
        <v>10000</v>
      </c>
      <c r="G22" s="9"/>
      <c r="H22" s="9"/>
      <c r="I22" s="9"/>
      <c r="J22" s="9"/>
      <c r="K22" s="9"/>
      <c r="L22" s="9"/>
    </row>
    <row r="23" spans="1:12" ht="12.75">
      <c r="A23" s="114">
        <v>322</v>
      </c>
      <c r="B23" s="113" t="s">
        <v>33</v>
      </c>
      <c r="C23" s="65">
        <f>(C24+C25+C26+C27+C28+C29)</f>
        <v>634800</v>
      </c>
      <c r="D23" s="9"/>
      <c r="E23" s="65">
        <f aca="true" t="shared" si="0" ref="E23:J23">(E24+E25+E26+E27+E28+E29)</f>
        <v>108054</v>
      </c>
      <c r="F23" s="65">
        <f t="shared" si="0"/>
        <v>174158</v>
      </c>
      <c r="G23" s="65">
        <f t="shared" si="0"/>
        <v>341088</v>
      </c>
      <c r="H23" s="65">
        <f t="shared" si="0"/>
        <v>10000</v>
      </c>
      <c r="I23" s="65">
        <f t="shared" si="0"/>
        <v>1500</v>
      </c>
      <c r="J23" s="65">
        <f t="shared" si="0"/>
        <v>0</v>
      </c>
      <c r="K23" s="9"/>
      <c r="L23" s="9"/>
    </row>
    <row r="24" spans="1:12" ht="12.75">
      <c r="A24" s="93">
        <v>3221</v>
      </c>
      <c r="B24" s="15" t="s">
        <v>66</v>
      </c>
      <c r="C24" s="63">
        <v>90000</v>
      </c>
      <c r="D24" s="9"/>
      <c r="E24" s="63"/>
      <c r="F24" s="63">
        <f>(C24-G24-H24-I24)</f>
        <v>70858</v>
      </c>
      <c r="G24" s="63">
        <v>19142</v>
      </c>
      <c r="H24" s="9"/>
      <c r="I24" s="9"/>
      <c r="J24" s="9"/>
      <c r="K24" s="9"/>
      <c r="L24" s="9"/>
    </row>
    <row r="25" spans="1:12" ht="12.75">
      <c r="A25" s="93">
        <v>3222</v>
      </c>
      <c r="B25" s="15" t="s">
        <v>68</v>
      </c>
      <c r="C25" s="63">
        <v>320000</v>
      </c>
      <c r="D25" s="9"/>
      <c r="E25" s="63"/>
      <c r="F25" s="63"/>
      <c r="G25" s="63">
        <v>320000</v>
      </c>
      <c r="H25" s="9"/>
      <c r="I25" s="9"/>
      <c r="J25" s="9"/>
      <c r="K25" s="9"/>
      <c r="L25" s="9"/>
    </row>
    <row r="26" spans="1:12" ht="12.75">
      <c r="A26" s="93">
        <v>3223</v>
      </c>
      <c r="B26" s="15" t="s">
        <v>67</v>
      </c>
      <c r="C26" s="118">
        <v>120000</v>
      </c>
      <c r="D26" s="9"/>
      <c r="E26" s="118">
        <v>108054</v>
      </c>
      <c r="F26" s="63">
        <f>(C26-E26-G26)</f>
        <v>10000</v>
      </c>
      <c r="G26" s="63">
        <v>1946</v>
      </c>
      <c r="H26" s="9"/>
      <c r="I26" s="9"/>
      <c r="J26" s="9"/>
      <c r="K26" s="9"/>
      <c r="L26" s="9"/>
    </row>
    <row r="27" spans="1:12" ht="12.75" customHeight="1">
      <c r="A27" s="93">
        <v>3224</v>
      </c>
      <c r="B27" s="15" t="s">
        <v>69</v>
      </c>
      <c r="C27" s="63">
        <v>50000</v>
      </c>
      <c r="D27" s="9"/>
      <c r="E27" s="63"/>
      <c r="F27" s="63">
        <v>50000</v>
      </c>
      <c r="G27" s="63"/>
      <c r="H27" s="9"/>
      <c r="I27" s="9"/>
      <c r="J27" s="9"/>
      <c r="K27" s="9"/>
      <c r="L27" s="9"/>
    </row>
    <row r="28" spans="1:13" ht="12.75">
      <c r="A28" s="93">
        <v>3225</v>
      </c>
      <c r="B28" s="15" t="s">
        <v>70</v>
      </c>
      <c r="C28" s="63">
        <v>50000</v>
      </c>
      <c r="D28" s="9"/>
      <c r="E28" s="63"/>
      <c r="F28" s="63">
        <f>(C28-H28-I28)</f>
        <v>38500</v>
      </c>
      <c r="G28" s="63"/>
      <c r="H28" s="63">
        <v>10000</v>
      </c>
      <c r="I28" s="63">
        <v>1500</v>
      </c>
      <c r="J28" s="63"/>
      <c r="K28" s="63"/>
      <c r="L28" s="63"/>
      <c r="M28" s="63"/>
    </row>
    <row r="29" spans="1:13" ht="12.75">
      <c r="A29" s="93">
        <v>3227</v>
      </c>
      <c r="B29" s="15" t="s">
        <v>71</v>
      </c>
      <c r="C29" s="63">
        <v>4800</v>
      </c>
      <c r="D29" s="9"/>
      <c r="E29" s="63"/>
      <c r="F29" s="63">
        <v>4800</v>
      </c>
      <c r="G29" s="63"/>
      <c r="H29" s="9"/>
      <c r="I29" s="63"/>
      <c r="J29" s="63"/>
      <c r="K29" s="63"/>
      <c r="L29" s="63"/>
      <c r="M29" s="63"/>
    </row>
    <row r="30" spans="1:13" ht="12.75">
      <c r="A30" s="114">
        <v>323</v>
      </c>
      <c r="B30" s="113" t="s">
        <v>34</v>
      </c>
      <c r="C30" s="65">
        <f>(C31+C32+C33+C34+C35+C36+C37+C38+C39)</f>
        <v>731409</v>
      </c>
      <c r="D30" s="9"/>
      <c r="E30" s="65">
        <f>(E31+E32+E33+E34+E35+E36+E37+E38+E39)</f>
        <v>32275</v>
      </c>
      <c r="F30" s="65">
        <f>(F31+F32+F33+F34+F35+F36+F37+F38+F39)</f>
        <v>149722</v>
      </c>
      <c r="G30" s="65">
        <f>(G31+G32+G33+G34+G35+G36+G37+G38+G39)</f>
        <v>49412</v>
      </c>
      <c r="H30" s="9"/>
      <c r="I30" s="63"/>
      <c r="J30" s="65">
        <f>(J31+J32+J33+J34+J35+J36+J37+J38+J39)</f>
        <v>500000</v>
      </c>
      <c r="K30" s="63"/>
      <c r="L30" s="63"/>
      <c r="M30" s="63"/>
    </row>
    <row r="31" spans="1:13" ht="12.75" customHeight="1">
      <c r="A31" s="93">
        <v>3231</v>
      </c>
      <c r="B31" s="15" t="s">
        <v>72</v>
      </c>
      <c r="C31" s="63">
        <v>32020</v>
      </c>
      <c r="D31" s="9"/>
      <c r="E31" s="63"/>
      <c r="F31" s="63">
        <v>32020</v>
      </c>
      <c r="G31" s="63"/>
      <c r="H31" s="9"/>
      <c r="I31" s="63"/>
      <c r="J31" s="63"/>
      <c r="K31" s="63"/>
      <c r="L31" s="63"/>
      <c r="M31" s="63"/>
    </row>
    <row r="32" spans="1:13" ht="12.75">
      <c r="A32" s="93">
        <v>3232</v>
      </c>
      <c r="B32" s="15" t="s">
        <v>73</v>
      </c>
      <c r="C32" s="118">
        <v>564687</v>
      </c>
      <c r="D32" s="9"/>
      <c r="E32" s="118">
        <v>32275</v>
      </c>
      <c r="F32" s="63">
        <v>0</v>
      </c>
      <c r="G32" s="63">
        <v>32412</v>
      </c>
      <c r="H32" s="9"/>
      <c r="I32" s="63"/>
      <c r="J32" s="63">
        <v>500000</v>
      </c>
      <c r="K32" s="63"/>
      <c r="L32" s="63"/>
      <c r="M32" s="63"/>
    </row>
    <row r="33" spans="1:13" ht="12.75">
      <c r="A33" s="93">
        <v>3233</v>
      </c>
      <c r="B33" s="15" t="s">
        <v>74</v>
      </c>
      <c r="C33" s="63">
        <v>10960</v>
      </c>
      <c r="D33" s="9"/>
      <c r="E33" s="63"/>
      <c r="F33" s="63">
        <v>10960</v>
      </c>
      <c r="G33" s="9"/>
      <c r="H33" s="9"/>
      <c r="I33" s="63"/>
      <c r="J33" s="63"/>
      <c r="K33" s="63"/>
      <c r="L33" s="63"/>
      <c r="M33" s="63"/>
    </row>
    <row r="34" spans="1:13" ht="12.75">
      <c r="A34" s="93">
        <v>3234</v>
      </c>
      <c r="B34" s="15" t="s">
        <v>75</v>
      </c>
      <c r="C34" s="63">
        <v>62162</v>
      </c>
      <c r="D34" s="9"/>
      <c r="E34" s="63"/>
      <c r="F34" s="63">
        <v>62162</v>
      </c>
      <c r="G34" s="9"/>
      <c r="H34" s="9"/>
      <c r="I34" s="63"/>
      <c r="J34" s="63"/>
      <c r="K34" s="63"/>
      <c r="L34" s="63"/>
      <c r="M34" s="63"/>
    </row>
    <row r="35" spans="1:13" ht="12.75">
      <c r="A35" s="93">
        <v>3235</v>
      </c>
      <c r="B35" s="15" t="s">
        <v>76</v>
      </c>
      <c r="C35" s="63">
        <v>5480</v>
      </c>
      <c r="D35" s="9"/>
      <c r="E35" s="63"/>
      <c r="F35" s="63">
        <v>5480</v>
      </c>
      <c r="G35" s="9"/>
      <c r="H35" s="9"/>
      <c r="I35" s="63"/>
      <c r="J35" s="63"/>
      <c r="K35" s="63"/>
      <c r="L35" s="63"/>
      <c r="M35" s="63"/>
    </row>
    <row r="36" spans="1:13" ht="12.75">
      <c r="A36" s="93">
        <v>3236</v>
      </c>
      <c r="B36" s="15" t="s">
        <v>77</v>
      </c>
      <c r="C36" s="63">
        <v>17000</v>
      </c>
      <c r="D36" s="9"/>
      <c r="E36" s="63"/>
      <c r="F36" s="63">
        <v>0</v>
      </c>
      <c r="G36" s="63">
        <v>17000</v>
      </c>
      <c r="H36" s="9"/>
      <c r="I36" s="63"/>
      <c r="J36" s="63"/>
      <c r="K36" s="63"/>
      <c r="L36" s="63"/>
      <c r="M36" s="63"/>
    </row>
    <row r="37" spans="1:13" ht="12.75">
      <c r="A37" s="93">
        <v>3237</v>
      </c>
      <c r="B37" s="15" t="s">
        <v>78</v>
      </c>
      <c r="C37" s="63">
        <v>7700</v>
      </c>
      <c r="D37" s="9"/>
      <c r="E37" s="63"/>
      <c r="F37" s="63">
        <v>7700</v>
      </c>
      <c r="G37" s="63"/>
      <c r="H37" s="9"/>
      <c r="I37" s="63"/>
      <c r="J37" s="63"/>
      <c r="K37" s="63"/>
      <c r="L37" s="63"/>
      <c r="M37" s="63"/>
    </row>
    <row r="38" spans="1:13" ht="12.75">
      <c r="A38" s="93">
        <v>3238</v>
      </c>
      <c r="B38" s="15" t="s">
        <v>79</v>
      </c>
      <c r="C38" s="63">
        <v>11400</v>
      </c>
      <c r="D38" s="9"/>
      <c r="E38" s="63"/>
      <c r="F38" s="63">
        <v>11400</v>
      </c>
      <c r="G38" s="63"/>
      <c r="H38" s="9"/>
      <c r="I38" s="63"/>
      <c r="J38" s="63"/>
      <c r="K38" s="63"/>
      <c r="L38" s="63"/>
      <c r="M38" s="63"/>
    </row>
    <row r="39" spans="1:13" ht="12.75">
      <c r="A39" s="93">
        <v>3239</v>
      </c>
      <c r="B39" s="15" t="s">
        <v>80</v>
      </c>
      <c r="C39" s="63">
        <v>20000</v>
      </c>
      <c r="D39" s="9"/>
      <c r="E39" s="63"/>
      <c r="F39" s="63">
        <v>20000</v>
      </c>
      <c r="G39" s="63"/>
      <c r="H39" s="9"/>
      <c r="I39" s="63"/>
      <c r="J39" s="63"/>
      <c r="K39" s="63"/>
      <c r="L39" s="63"/>
      <c r="M39" s="63"/>
    </row>
    <row r="40" spans="1:13" ht="25.5">
      <c r="A40" s="94">
        <v>329</v>
      </c>
      <c r="B40" s="113" t="s">
        <v>35</v>
      </c>
      <c r="C40" s="65">
        <f>(C41+C42+C43+C44)</f>
        <v>62620</v>
      </c>
      <c r="D40" s="9"/>
      <c r="E40" s="63"/>
      <c r="F40" s="65">
        <f>(F41+F42+F43+F44)</f>
        <v>62620</v>
      </c>
      <c r="G40" s="63"/>
      <c r="H40" s="9"/>
      <c r="I40" s="63"/>
      <c r="J40" s="63"/>
      <c r="K40" s="63"/>
      <c r="L40" s="63"/>
      <c r="M40" s="63"/>
    </row>
    <row r="41" spans="1:13" ht="12.75">
      <c r="A41" s="93">
        <v>3292</v>
      </c>
      <c r="B41" s="15" t="s">
        <v>81</v>
      </c>
      <c r="C41" s="63">
        <v>16440</v>
      </c>
      <c r="D41" s="9"/>
      <c r="E41" s="63"/>
      <c r="F41" s="63">
        <v>16440</v>
      </c>
      <c r="G41" s="63"/>
      <c r="H41" s="9"/>
      <c r="I41" s="63"/>
      <c r="J41" s="63"/>
      <c r="K41" s="63"/>
      <c r="L41" s="63"/>
      <c r="M41" s="63"/>
    </row>
    <row r="42" spans="1:13" ht="12.75">
      <c r="A42" s="93">
        <v>3293</v>
      </c>
      <c r="B42" s="15" t="s">
        <v>82</v>
      </c>
      <c r="C42" s="63">
        <v>5480</v>
      </c>
      <c r="D42" s="9"/>
      <c r="E42" s="63"/>
      <c r="F42" s="63">
        <v>5480</v>
      </c>
      <c r="G42" s="63"/>
      <c r="H42" s="9"/>
      <c r="I42" s="63"/>
      <c r="J42" s="63"/>
      <c r="K42" s="63"/>
      <c r="L42" s="63"/>
      <c r="M42" s="63"/>
    </row>
    <row r="43" spans="1:13" ht="12.75">
      <c r="A43" s="93">
        <v>3294</v>
      </c>
      <c r="B43" s="15" t="s">
        <v>83</v>
      </c>
      <c r="C43" s="63">
        <v>24200</v>
      </c>
      <c r="D43" s="9"/>
      <c r="E43" s="63"/>
      <c r="F43" s="63">
        <v>24200</v>
      </c>
      <c r="G43" s="63"/>
      <c r="H43" s="9"/>
      <c r="I43" s="63"/>
      <c r="J43" s="63"/>
      <c r="K43" s="63"/>
      <c r="L43" s="63"/>
      <c r="M43" s="63"/>
    </row>
    <row r="44" spans="1:13" ht="25.5">
      <c r="A44" s="93">
        <v>3299</v>
      </c>
      <c r="B44" s="113" t="s">
        <v>35</v>
      </c>
      <c r="C44" s="63">
        <v>16500</v>
      </c>
      <c r="D44" s="9"/>
      <c r="E44" s="63"/>
      <c r="F44" s="63">
        <v>16500</v>
      </c>
      <c r="G44" s="63"/>
      <c r="H44" s="9"/>
      <c r="I44" s="63"/>
      <c r="J44" s="63"/>
      <c r="K44" s="63"/>
      <c r="L44" s="63"/>
      <c r="M44" s="63"/>
    </row>
    <row r="45" spans="1:13" s="12" customFormat="1" ht="12.75">
      <c r="A45" s="94">
        <v>34</v>
      </c>
      <c r="B45" s="97" t="s">
        <v>36</v>
      </c>
      <c r="C45" s="65">
        <v>6000</v>
      </c>
      <c r="E45" s="65"/>
      <c r="F45" s="65">
        <v>2500</v>
      </c>
      <c r="G45" s="65">
        <v>3500</v>
      </c>
      <c r="H45" s="65"/>
      <c r="I45" s="65"/>
      <c r="J45" s="65"/>
      <c r="K45" s="65">
        <v>6000</v>
      </c>
      <c r="L45" s="65">
        <v>6000</v>
      </c>
      <c r="M45" s="65"/>
    </row>
    <row r="46" spans="1:13" s="12" customFormat="1" ht="12.75">
      <c r="A46" s="93">
        <v>3431</v>
      </c>
      <c r="B46" s="15" t="s">
        <v>84</v>
      </c>
      <c r="C46" s="63">
        <v>6000</v>
      </c>
      <c r="E46" s="65"/>
      <c r="F46" s="65">
        <v>2500</v>
      </c>
      <c r="G46" s="65">
        <v>3500</v>
      </c>
      <c r="H46" s="65"/>
      <c r="I46" s="65"/>
      <c r="J46" s="65"/>
      <c r="K46" s="65"/>
      <c r="L46" s="65"/>
      <c r="M46" s="65"/>
    </row>
    <row r="47" spans="1:13" s="12" customFormat="1" ht="25.5">
      <c r="A47" s="94">
        <v>4</v>
      </c>
      <c r="B47" s="97" t="s">
        <v>38</v>
      </c>
      <c r="C47" s="65">
        <f>(C48)</f>
        <v>75000</v>
      </c>
      <c r="E47" s="65"/>
      <c r="F47" s="65"/>
      <c r="G47" s="65"/>
      <c r="I47" s="65"/>
      <c r="J47" s="65"/>
      <c r="K47" s="65"/>
      <c r="L47" s="65"/>
      <c r="M47" s="65"/>
    </row>
    <row r="48" spans="1:13" s="12" customFormat="1" ht="25.5">
      <c r="A48" s="94">
        <v>42</v>
      </c>
      <c r="B48" s="97" t="s">
        <v>39</v>
      </c>
      <c r="C48" s="65">
        <f>(C49+C50)</f>
        <v>75000</v>
      </c>
      <c r="E48" s="65"/>
      <c r="F48" s="65"/>
      <c r="G48" s="65">
        <f>(G49+G50)</f>
        <v>47000</v>
      </c>
      <c r="I48" s="65">
        <v>3000</v>
      </c>
      <c r="J48" s="65">
        <v>25000</v>
      </c>
      <c r="K48" s="65">
        <v>50000</v>
      </c>
      <c r="L48" s="65">
        <v>50000</v>
      </c>
      <c r="M48" s="65"/>
    </row>
    <row r="49" spans="1:13" ht="12.75">
      <c r="A49" s="93">
        <v>422</v>
      </c>
      <c r="B49" s="15" t="s">
        <v>37</v>
      </c>
      <c r="C49" s="63">
        <v>72500</v>
      </c>
      <c r="D49" s="9"/>
      <c r="E49" s="63"/>
      <c r="F49" s="63"/>
      <c r="G49" s="63">
        <v>44500</v>
      </c>
      <c r="H49" s="9"/>
      <c r="I49" s="63">
        <v>3000</v>
      </c>
      <c r="J49" s="63">
        <v>25000</v>
      </c>
      <c r="K49" s="63"/>
      <c r="L49" s="63"/>
      <c r="M49" s="63"/>
    </row>
    <row r="50" spans="1:13" ht="25.5">
      <c r="A50" s="93">
        <v>424</v>
      </c>
      <c r="B50" s="15" t="s">
        <v>41</v>
      </c>
      <c r="C50" s="63">
        <v>2500</v>
      </c>
      <c r="D50" s="9"/>
      <c r="E50" s="63"/>
      <c r="F50" s="63"/>
      <c r="G50" s="63">
        <v>2500</v>
      </c>
      <c r="H50" s="9"/>
      <c r="I50" s="63"/>
      <c r="J50" s="63"/>
      <c r="K50" s="63"/>
      <c r="L50" s="63"/>
      <c r="M50" s="63"/>
    </row>
    <row r="51" spans="1:12" ht="12.75">
      <c r="A51" s="94"/>
      <c r="B51" s="15"/>
      <c r="C51" s="63"/>
      <c r="D51" s="9"/>
      <c r="E51" s="63"/>
      <c r="F51" s="63"/>
      <c r="G51" s="63"/>
      <c r="H51" s="9"/>
      <c r="I51" s="9"/>
      <c r="J51" s="9"/>
      <c r="K51" s="9"/>
      <c r="L51" s="9"/>
    </row>
    <row r="52" spans="1:12" ht="15">
      <c r="A52" s="117"/>
      <c r="B52" s="115" t="s">
        <v>85</v>
      </c>
      <c r="C52" s="116">
        <f>(C47+C45+C18+C12)</f>
        <v>2903061</v>
      </c>
      <c r="D52" s="63">
        <f>(D12)</f>
        <v>1314753</v>
      </c>
      <c r="E52" s="119">
        <f>(E36+E32+E26+E21)</f>
        <v>166808</v>
      </c>
      <c r="F52" s="119">
        <f>SUM(F45+F40+F30+F23+F19)</f>
        <v>441000</v>
      </c>
      <c r="G52" s="119">
        <f>SUM(G48+G45+G30+G23)</f>
        <v>441000</v>
      </c>
      <c r="H52" s="119">
        <f>SUM(H48+H45+H30+H23)</f>
        <v>10000</v>
      </c>
      <c r="I52" s="119">
        <f>SUM(I48+I45+I30+I23)</f>
        <v>4500</v>
      </c>
      <c r="J52" s="119">
        <f>SUM(J48+J45+J30+J23)</f>
        <v>525000</v>
      </c>
      <c r="K52" s="63">
        <f>SUM(K12:K51)</f>
        <v>2385853</v>
      </c>
      <c r="L52" s="63">
        <f>SUM(L12:L51)</f>
        <v>2431979</v>
      </c>
    </row>
    <row r="53" spans="1:12" ht="12.75">
      <c r="A53" s="94"/>
      <c r="B53" s="15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94"/>
      <c r="B54" s="15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94"/>
      <c r="B55" s="15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94"/>
      <c r="B56" s="15"/>
      <c r="C56" s="63">
        <f>(C52-D52-E52-F52-G52-H52-I52-J52)</f>
        <v>0</v>
      </c>
      <c r="D56" s="9"/>
      <c r="E56" s="9"/>
      <c r="F56" s="9"/>
      <c r="G56" s="9"/>
      <c r="H56" s="9"/>
      <c r="I56" s="9"/>
      <c r="J56" s="9"/>
      <c r="K56" s="9"/>
      <c r="L56" s="9"/>
    </row>
    <row r="57" spans="1:12" ht="12.75">
      <c r="A57" s="9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75">
      <c r="A58" s="94"/>
      <c r="B58" s="15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.75">
      <c r="A59" s="94"/>
      <c r="B59" s="15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2.75">
      <c r="A60" s="94"/>
      <c r="B60" s="15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2.75">
      <c r="A61" s="94"/>
      <c r="B61" s="15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.75">
      <c r="A62" s="94"/>
      <c r="B62" s="15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75">
      <c r="A63" s="94"/>
      <c r="B63" s="15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75">
      <c r="A64" s="94"/>
      <c r="B64" s="15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75">
      <c r="A65" s="94"/>
      <c r="B65" s="15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.75">
      <c r="A66" s="94"/>
      <c r="B66" s="15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.75">
      <c r="A67" s="94"/>
      <c r="B67" s="15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.75">
      <c r="A68" s="94"/>
      <c r="B68" s="15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.75">
      <c r="A69" s="94"/>
      <c r="B69" s="15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.75">
      <c r="A70" s="94"/>
      <c r="B70" s="15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2.75">
      <c r="A71" s="94"/>
      <c r="B71" s="15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2.75">
      <c r="A72" s="94"/>
      <c r="B72" s="15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2.75">
      <c r="A73" s="94"/>
      <c r="B73" s="15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.75">
      <c r="A74" s="94"/>
      <c r="B74" s="15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.75">
      <c r="A75" s="94"/>
      <c r="B75" s="15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2.75">
      <c r="A76" s="94"/>
      <c r="B76" s="15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2.75">
      <c r="A77" s="94"/>
      <c r="B77" s="15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2.75">
      <c r="A78" s="94"/>
      <c r="B78" s="15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75">
      <c r="A79" s="94"/>
      <c r="B79" s="15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2.75">
      <c r="A80" s="94"/>
      <c r="B80" s="15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2.75">
      <c r="A81" s="94"/>
      <c r="B81" s="15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2.75">
      <c r="A82" s="94"/>
      <c r="B82" s="15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75">
      <c r="A83" s="94"/>
      <c r="B83" s="15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2.75">
      <c r="A84" s="94"/>
      <c r="B84" s="15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2.75">
      <c r="A85" s="94"/>
      <c r="B85" s="15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2.75">
      <c r="A86" s="94"/>
      <c r="B86" s="15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2.75">
      <c r="A87" s="94"/>
      <c r="B87" s="15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2.75">
      <c r="A88" s="94"/>
      <c r="B88" s="15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2.75">
      <c r="A89" s="94"/>
      <c r="B89" s="15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2.75">
      <c r="A90" s="94"/>
      <c r="B90" s="15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75">
      <c r="A91" s="94"/>
      <c r="B91" s="15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2.75">
      <c r="A92" s="94"/>
      <c r="B92" s="15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2.75">
      <c r="A93" s="94"/>
      <c r="B93" s="15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2.75">
      <c r="A94" s="94"/>
      <c r="B94" s="15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2.75">
      <c r="A95" s="94"/>
      <c r="B95" s="15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2.75">
      <c r="A96" s="94"/>
      <c r="B96" s="15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2.75">
      <c r="A97" s="94"/>
      <c r="B97" s="15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2.75">
      <c r="A98" s="94"/>
      <c r="B98" s="15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2.75">
      <c r="A99" s="94"/>
      <c r="B99" s="15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2.75">
      <c r="A100" s="94"/>
      <c r="B100" s="15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2.75">
      <c r="A101" s="94"/>
      <c r="B101" s="15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75">
      <c r="A102" s="94"/>
      <c r="B102" s="15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2.75">
      <c r="A103" s="94"/>
      <c r="B103" s="15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2.75">
      <c r="A104" s="94"/>
      <c r="B104" s="15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2.75">
      <c r="A105" s="94"/>
      <c r="B105" s="15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2.75">
      <c r="A106" s="94"/>
      <c r="B106" s="15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2.75">
      <c r="A107" s="94"/>
      <c r="B107" s="15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2.75">
      <c r="A108" s="94"/>
      <c r="B108" s="15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2.75">
      <c r="A109" s="94"/>
      <c r="B109" s="15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2.75">
      <c r="A110" s="94"/>
      <c r="B110" s="15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75">
      <c r="A111" s="94"/>
      <c r="B111" s="15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2.75">
      <c r="A112" s="94"/>
      <c r="B112" s="15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2.75">
      <c r="A113" s="94"/>
      <c r="B113" s="15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2.75">
      <c r="A114" s="94"/>
      <c r="B114" s="15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2.75">
      <c r="A115" s="94"/>
      <c r="B115" s="15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2.75">
      <c r="A116" s="94"/>
      <c r="B116" s="15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2.75">
      <c r="A117" s="94"/>
      <c r="B117" s="15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2.75">
      <c r="A118" s="94"/>
      <c r="B118" s="15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2.75">
      <c r="A119" s="94"/>
      <c r="B119" s="15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2.75">
      <c r="A120" s="94"/>
      <c r="B120" s="15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2.75">
      <c r="A121" s="94"/>
      <c r="B121" s="15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2.75">
      <c r="A122" s="94"/>
      <c r="B122" s="15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2.75">
      <c r="A123" s="94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12.75">
      <c r="A124" s="94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12.75">
      <c r="A125" s="94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12.75">
      <c r="A126" s="94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12.75">
      <c r="A127" s="94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ht="12.75">
      <c r="A128" s="94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12.75">
      <c r="A129" s="94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2.75">
      <c r="A130" s="94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2.75">
      <c r="A131" s="94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2.75">
      <c r="A132" s="94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2.75">
      <c r="A133" s="94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2.75">
      <c r="A134" s="94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2.75">
      <c r="A135" s="94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2.75">
      <c r="A136" s="94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2.75">
      <c r="A137" s="94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2.75">
      <c r="A138" s="94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2.75">
      <c r="A139" s="94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2.75">
      <c r="A140" s="94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2.75">
      <c r="A141" s="94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2.75">
      <c r="A142" s="94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2.75">
      <c r="A143" s="94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2.75">
      <c r="A144" s="94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2.75">
      <c r="A145" s="94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2.75">
      <c r="A146" s="94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2.75">
      <c r="A147" s="94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2.75">
      <c r="A148" s="94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2.75">
      <c r="A149" s="94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2.75">
      <c r="A150" s="94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2.75">
      <c r="A151" s="94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2.75">
      <c r="A152" s="94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2.75">
      <c r="A153" s="94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2.75">
      <c r="A154" s="94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2.75">
      <c r="A155" s="94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2.75">
      <c r="A156" s="94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2.75">
      <c r="A157" s="94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2.75">
      <c r="A158" s="94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2.75">
      <c r="A159" s="94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2.75">
      <c r="A160" s="94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2.75">
      <c r="A161" s="94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2.75">
      <c r="A162" s="94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2.75">
      <c r="A163" s="94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2.75">
      <c r="A164" s="94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2.75">
      <c r="A165" s="94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2.75">
      <c r="A166" s="94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2.75">
      <c r="A167" s="94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2.75">
      <c r="A168" s="94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2.75">
      <c r="A169" s="94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2.75">
      <c r="A170" s="94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2.75">
      <c r="A171" s="94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2.75">
      <c r="A172" s="94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2.75">
      <c r="A173" s="94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2.75">
      <c r="A174" s="94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2.75">
      <c r="A175" s="94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2.75">
      <c r="A176" s="94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2.75">
      <c r="A177" s="94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2.75">
      <c r="A178" s="94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2.75">
      <c r="A179" s="94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2.75">
      <c r="A180" s="94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2.75">
      <c r="A181" s="94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2.75">
      <c r="A182" s="94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2.75">
      <c r="A183" s="94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2.75">
      <c r="A184" s="94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2.75">
      <c r="A185" s="94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2.75">
      <c r="A186" s="94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2.75">
      <c r="A187" s="94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2.75">
      <c r="A188" s="94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2.75">
      <c r="A189" s="94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2.75">
      <c r="A190" s="94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2.75">
      <c r="A191" s="94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2.75">
      <c r="A192" s="94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2.75">
      <c r="A193" s="94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2.75">
      <c r="A194" s="94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2.75">
      <c r="A195" s="94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2.75">
      <c r="A196" s="94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2.75">
      <c r="A197" s="94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2.75">
      <c r="A198" s="94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2.75">
      <c r="A199" s="94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2.75">
      <c r="A200" s="94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2.75">
      <c r="A201" s="94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2.75">
      <c r="A202" s="94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2.75">
      <c r="A203" s="94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2.75">
      <c r="A204" s="94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2.75">
      <c r="A205" s="94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2.75">
      <c r="A206" s="94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2.75">
      <c r="A207" s="94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2.75">
      <c r="A208" s="94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2.75">
      <c r="A209" s="94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2.75">
      <c r="A210" s="94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2.75">
      <c r="A211" s="94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2.75">
      <c r="A212" s="94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2.75">
      <c r="A213" s="94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2.75">
      <c r="A214" s="94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2.75">
      <c r="A215" s="94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2.75">
      <c r="A216" s="94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2.75">
      <c r="A217" s="94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2.75">
      <c r="A218" s="94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2.75">
      <c r="A219" s="94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2.75">
      <c r="A220" s="94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2.75">
      <c r="A221" s="94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2.75">
      <c r="A222" s="94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2.75">
      <c r="A223" s="94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2.75">
      <c r="A224" s="94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2.75">
      <c r="A225" s="94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2.75">
      <c r="A226" s="94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2.75">
      <c r="A227" s="94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2.75">
      <c r="A228" s="94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2.75">
      <c r="A229" s="94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2.75">
      <c r="A230" s="94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2.75">
      <c r="A231" s="94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2.75">
      <c r="A232" s="94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2.75">
      <c r="A233" s="94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2.75">
      <c r="A234" s="94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2.75">
      <c r="A235" s="94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2.75">
      <c r="A236" s="94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2.75">
      <c r="A237" s="94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2.75">
      <c r="A238" s="94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2.75">
      <c r="A239" s="94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2.75">
      <c r="A240" s="94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2.75">
      <c r="A241" s="94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2.75">
      <c r="A242" s="94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2.75">
      <c r="A243" s="94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2.75">
      <c r="A244" s="94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2.75">
      <c r="A245" s="94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2.75">
      <c r="A246" s="94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12.75">
      <c r="A247" s="94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2.75">
      <c r="A248" s="94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2.75">
      <c r="A249" s="94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2.75">
      <c r="A250" s="94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12.75">
      <c r="A251" s="94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ht="12.75">
      <c r="A252" s="94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12.75">
      <c r="A253" s="94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12.75">
      <c r="A254" s="94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2.75">
      <c r="A255" s="94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2.75">
      <c r="A256" s="94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12.75">
      <c r="A257" s="94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2.75">
      <c r="A258" s="94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12.75">
      <c r="A259" s="94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ht="12.75">
      <c r="A260" s="94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2.75">
      <c r="A261" s="94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2.75">
      <c r="A262" s="94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12.75">
      <c r="A263" s="94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12.75">
      <c r="A264" s="94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ht="12.75">
      <c r="A265" s="94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ht="12.75">
      <c r="A266" s="94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2.75">
      <c r="A267" s="94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ht="12.75">
      <c r="A268" s="94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ht="12.75">
      <c r="A269" s="94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12.75">
      <c r="A270" s="94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ht="12.75">
      <c r="A271" s="94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2.75">
      <c r="A272" s="94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ht="12.75">
      <c r="A273" s="94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12.75">
      <c r="A274" s="94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ht="12.75">
      <c r="A275" s="94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ht="12.75">
      <c r="A276" s="94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ht="12.75">
      <c r="A277" s="94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ht="12.75">
      <c r="A278" s="94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ht="12.75">
      <c r="A279" s="94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ht="12.75">
      <c r="A280" s="94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ht="12.75">
      <c r="A281" s="94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ht="12.75">
      <c r="A282" s="94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ht="12.75">
      <c r="A283" s="94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ht="12.75">
      <c r="A284" s="94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ht="12.75">
      <c r="A285" s="94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ht="12.75">
      <c r="A286" s="94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ht="12.75">
      <c r="A287" s="94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ht="12.75">
      <c r="A288" s="94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ht="12.75">
      <c r="A289" s="94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ht="12.75">
      <c r="A290" s="94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ht="12.75">
      <c r="A291" s="94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ht="12.75">
      <c r="A292" s="94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ht="12.75">
      <c r="A293" s="94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ht="12.75">
      <c r="A294" s="94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ht="12.75">
      <c r="A295" s="94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ht="12.75">
      <c r="A296" s="94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ht="12.75">
      <c r="A297" s="94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ht="12.75">
      <c r="A298" s="94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ht="12.75">
      <c r="A299" s="94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ht="12.75">
      <c r="A300" s="94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ht="12.75">
      <c r="A301" s="94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ht="12.75">
      <c r="A302" s="94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ht="12.75">
      <c r="A303" s="94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ht="12.75">
      <c r="A304" s="94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ht="12.75">
      <c r="A305" s="94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ht="12.75">
      <c r="A306" s="94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ht="12.75">
      <c r="A307" s="94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ht="12.75">
      <c r="A308" s="94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ht="12.75">
      <c r="A309" s="94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ht="12.75">
      <c r="A310" s="94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ht="12.75">
      <c r="A311" s="94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ht="12.75">
      <c r="A312" s="94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ht="12.75">
      <c r="A313" s="94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ht="12.75">
      <c r="A314" s="94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ht="12.75">
      <c r="A315" s="94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ht="12.75">
      <c r="A316" s="94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ht="12.75">
      <c r="A317" s="94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ht="12.75">
      <c r="A318" s="94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ht="12.75">
      <c r="A319" s="94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ht="12.75">
      <c r="A320" s="94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ht="12.75">
      <c r="A321" s="94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ht="12.75">
      <c r="A322" s="94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ht="12.75">
      <c r="A323" s="94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ht="12.75">
      <c r="A324" s="94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ht="12.75">
      <c r="A325" s="94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ht="12.75">
      <c r="A326" s="94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ht="12.75">
      <c r="A327" s="94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ht="12.75">
      <c r="A328" s="94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ht="12.75">
      <c r="A329" s="94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ht="12.75">
      <c r="A330" s="94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ht="12.75">
      <c r="A331" s="94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ht="12.75">
      <c r="A332" s="94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ht="12.75">
      <c r="A333" s="94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ht="12.75">
      <c r="A334" s="94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ht="12.75">
      <c r="A335" s="94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ht="12.75">
      <c r="A336" s="94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ht="12.75">
      <c r="A337" s="94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2.75">
      <c r="A338" s="94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WinXPProSP2</cp:lastModifiedBy>
  <cp:lastPrinted>2014-12-30T06:46:54Z</cp:lastPrinted>
  <dcterms:created xsi:type="dcterms:W3CDTF">2013-09-11T11:00:21Z</dcterms:created>
  <dcterms:modified xsi:type="dcterms:W3CDTF">2015-01-09T07:09:47Z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