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<sst xmlns="http://schemas.openxmlformats.org/spreadsheetml/2006/main" count="131" uniqueCount="85">
  <si>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</si>
  <si>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</si>
  <si>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</si>
  <si>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</si>
  <si>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</si>
  <si>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</si>
  <si>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</si>
  <si>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</si>
  <si>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</si>
  <si>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</si>
  <si>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</si>
  <si>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</si>
  <si>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</si>
  <si>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</si>
  <si>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</si>
  <si>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</si>
  <si>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</si>
  <si>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</si>
  <si>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</si>
  <si>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</si>
  <si>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</si>
  <si>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</si>
  <si>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</si>
  <si>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</si>
  <si>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</si>
  <si>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</si>
  <si>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</si>
  <si>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</si>
  <si>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</si>
  <si>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</si>
  <si>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</si>
  <si>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</si>
  <si>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</si>
  <si>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</si>
  <si>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</si>
  <si>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</si>
  <si>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</si>
  <si>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</si>
  <si>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</si>
  <si>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</si>
  <si>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</si>
  <si>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</si>
  <si>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</si>
  <si>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</si>
  <si>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</si>
  <si>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 Prih za plaće MZOŠ</t>
  </si>
  <si>
    <t>671 Prihodi iz  nadl. pror SMŽ</t>
  </si>
  <si>
    <t>661 Najam</t>
  </si>
  <si>
    <t>922 Prenes.višak</t>
  </si>
  <si>
    <t>Program SREDNJE  ŠKOLSTVO</t>
  </si>
  <si>
    <t>Naziv aktivnosti ODGOJNO-OBRAZOVNI RAD, SMJEŠTAJ I PREHRANA UČENIKA  SREDNJIH ŠKOLA</t>
  </si>
  <si>
    <t>SVEUKUPNO</t>
  </si>
  <si>
    <t>Preneseni višak prihoda</t>
  </si>
  <si>
    <t>UČENIČKI DOM-KUTINA</t>
  </si>
  <si>
    <t>Proračunski  korisnik</t>
  </si>
  <si>
    <t>641 Prihod od kamata</t>
  </si>
  <si>
    <t>Preneseni višak prihoda iz ranijih godina</t>
  </si>
  <si>
    <t>Pomoći PK</t>
  </si>
  <si>
    <r>
      <t xml:space="preserve">671- </t>
    </r>
    <r>
      <rPr>
        <sz val="9"/>
        <rFont val="Arial"/>
        <family val="2"/>
      </rPr>
      <t>školska shema</t>
    </r>
  </si>
  <si>
    <t>2022.</t>
  </si>
  <si>
    <t>671 Prih iz  nadl. pror SMŽ</t>
  </si>
  <si>
    <t>Opći prihodi i primici 100% SMŽ</t>
  </si>
  <si>
    <t>Pomoći PK Školska shema</t>
  </si>
  <si>
    <t>PRIJEDLOG PLANA ZA 2022.</t>
  </si>
  <si>
    <t>PROJEKCIJA PLANA ZA 2023.</t>
  </si>
  <si>
    <t>PROJEKCIJA PLANA ZA 2024.</t>
  </si>
  <si>
    <t>Dodatna ulaganja na postrojenjima i opremi</t>
  </si>
  <si>
    <t>Rashodi za dodatna ulaganja na nefinancijskoj imovini</t>
  </si>
  <si>
    <t>Dodatna ulaganja na građ. objektima</t>
  </si>
  <si>
    <t>Ukupno prihodi i primici za 2022.</t>
  </si>
  <si>
    <t>Ukupno prihodi i primici za 2023.</t>
  </si>
  <si>
    <t>2023.</t>
  </si>
  <si>
    <t>Ukupno prihodi i primici za 2024.</t>
  </si>
  <si>
    <t>2024.</t>
  </si>
  <si>
    <t>6526 Prihodi s naslova osiguranja, refundacije štete i totalne štete</t>
  </si>
  <si>
    <t>Prihodi s naslova osiguranja, refundacije štete i totalne štete</t>
  </si>
  <si>
    <t>PRIJEDLOG FINANCIJSKOG PLANA UČENIČKOG DOMA - KUTINA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</si>
  <si>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</si>
  <si>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</si>
  <si>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</si>
  <si>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Predsjednica Domskog odbora:</t>
  </si>
  <si>
    <t xml:space="preserve">U Kutini, 28.12.2021. </t>
  </si>
  <si>
    <t>Džemila Lukač</t>
  </si>
  <si>
    <t>Vesna Vuković, prof.</t>
  </si>
  <si>
    <t>Ravnateljica Učeničkog doma -Kutina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</si>
</sst>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0" borderId="22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5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3" fontId="34" fillId="7" borderId="24" xfId="0" applyNumberFormat="1" applyFont="1" applyFill="1" applyBorder="1" applyAlignment="1">
      <alignment horizontal="right"/>
    </xf>
    <xf numFmtId="3" fontId="34" fillId="7" borderId="24" xfId="0" applyNumberFormat="1" applyFont="1" applyFill="1" applyBorder="1" applyAlignment="1" applyProtection="1">
      <alignment horizontal="right" wrapText="1"/>
      <protection/>
    </xf>
    <xf numFmtId="3" fontId="34" fillId="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8" fillId="0" borderId="24" xfId="0" applyNumberFormat="1" applyFont="1" applyFill="1" applyBorder="1" applyAlignment="1" applyProtection="1">
      <alignment horizontal="left" wrapText="1"/>
      <protection/>
    </xf>
    <xf numFmtId="0" fontId="3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37" fillId="7" borderId="24" xfId="0" applyFont="1" applyFill="1" applyBorder="1" applyAlignment="1">
      <alignment horizontal="left"/>
    </xf>
    <xf numFmtId="3" fontId="34" fillId="50" borderId="24" xfId="0" applyNumberFormat="1" applyFont="1" applyFill="1" applyBorder="1" applyAlignment="1" quotePrefix="1">
      <alignment horizontal="right"/>
    </xf>
    <xf numFmtId="3" fontId="34" fillId="7" borderId="24" xfId="0" applyNumberFormat="1" applyFont="1" applyFill="1" applyBorder="1" applyAlignment="1" quotePrefix="1">
      <alignment horizontal="right"/>
    </xf>
    <xf numFmtId="0" fontId="28" fillId="0" borderId="24" xfId="0" applyNumberFormat="1" applyFont="1" applyFill="1" applyBorder="1" applyAlignment="1" applyProtection="1" quotePrefix="1">
      <alignment horizontal="left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1" fontId="22" fillId="49" borderId="27" xfId="0" applyNumberFormat="1" applyFont="1" applyFill="1" applyBorder="1" applyAlignment="1">
      <alignment horizontal="left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1" fontId="22" fillId="0" borderId="31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42" fillId="0" borderId="24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left" wrapText="1"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1" fontId="42" fillId="0" borderId="24" xfId="0" applyNumberFormat="1" applyFont="1" applyBorder="1" applyAlignment="1">
      <alignment horizontal="center" wrapText="1"/>
    </xf>
    <xf numFmtId="1" fontId="42" fillId="0" borderId="34" xfId="0" applyNumberFormat="1" applyFont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2" fillId="0" borderId="26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0" fontId="22" fillId="0" borderId="24" xfId="0" applyFont="1" applyBorder="1" applyAlignment="1">
      <alignment vertical="center" wrapText="1"/>
    </xf>
    <xf numFmtId="3" fontId="22" fillId="0" borderId="24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1" fontId="42" fillId="0" borderId="36" xfId="0" applyNumberFormat="1" applyFont="1" applyBorder="1" applyAlignment="1">
      <alignment horizontal="left" wrapText="1"/>
    </xf>
    <xf numFmtId="1" fontId="42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42" fillId="0" borderId="38" xfId="0" applyNumberFormat="1" applyFont="1" applyBorder="1" applyAlignment="1">
      <alignment horizontal="left" wrapText="1"/>
    </xf>
    <xf numFmtId="0" fontId="22" fillId="0" borderId="39" xfId="0" applyFont="1" applyBorder="1" applyAlignment="1">
      <alignment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4" fontId="25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4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1" fontId="22" fillId="0" borderId="24" xfId="0" applyNumberFormat="1" applyFont="1" applyBorder="1" applyAlignment="1">
      <alignment horizontal="left" wrapText="1"/>
    </xf>
    <xf numFmtId="0" fontId="44" fillId="0" borderId="0" xfId="0" applyNumberFormat="1" applyFont="1" applyFill="1" applyBorder="1" applyAlignment="1" applyProtection="1">
      <alignment/>
      <protection/>
    </xf>
    <xf numFmtId="0" fontId="25" fillId="51" borderId="0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/>
      <protection/>
    </xf>
    <xf numFmtId="4" fontId="27" fillId="51" borderId="24" xfId="0" applyNumberFormat="1" applyFont="1" applyFill="1" applyBorder="1" applyAlignment="1" applyProtection="1">
      <alignment/>
      <protection/>
    </xf>
    <xf numFmtId="4" fontId="25" fillId="51" borderId="24" xfId="0" applyNumberFormat="1" applyFont="1" applyFill="1" applyBorder="1" applyAlignment="1" applyProtection="1">
      <alignment/>
      <protection/>
    </xf>
    <xf numFmtId="0" fontId="26" fillId="35" borderId="36" xfId="0" applyNumberFormat="1" applyFont="1" applyFill="1" applyBorder="1" applyAlignment="1" applyProtection="1">
      <alignment horizontal="center" vertical="center" wrapText="1"/>
      <protection/>
    </xf>
    <xf numFmtId="0" fontId="26" fillId="35" borderId="41" xfId="0" applyNumberFormat="1" applyFont="1" applyFill="1" applyBorder="1" applyAlignment="1" applyProtection="1">
      <alignment horizontal="center" vertical="center" wrapText="1"/>
      <protection/>
    </xf>
    <xf numFmtId="0" fontId="27" fillId="35" borderId="42" xfId="0" applyNumberFormat="1" applyFont="1" applyFill="1" applyBorder="1" applyAlignment="1" applyProtection="1">
      <alignment horizontal="center" vertical="center" wrapText="1"/>
      <protection/>
    </xf>
    <xf numFmtId="0" fontId="26" fillId="35" borderId="42" xfId="0" applyNumberFormat="1" applyFont="1" applyFill="1" applyBorder="1" applyAlignment="1" applyProtection="1">
      <alignment horizontal="center" vertical="center" wrapText="1"/>
      <protection/>
    </xf>
    <xf numFmtId="0" fontId="26" fillId="51" borderId="42" xfId="0" applyNumberFormat="1" applyFont="1" applyFill="1" applyBorder="1" applyAlignment="1" applyProtection="1">
      <alignment horizontal="center" vertical="center" wrapText="1"/>
      <protection/>
    </xf>
    <xf numFmtId="0" fontId="27" fillId="35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27" fillId="0" borderId="44" xfId="0" applyNumberFormat="1" applyFont="1" applyFill="1" applyBorder="1" applyAlignment="1" applyProtection="1">
      <alignment/>
      <protection/>
    </xf>
    <xf numFmtId="0" fontId="27" fillId="0" borderId="27" xfId="0" applyNumberFormat="1" applyFont="1" applyFill="1" applyBorder="1" applyAlignment="1" applyProtection="1">
      <alignment horizontal="left"/>
      <protection/>
    </xf>
    <xf numFmtId="0" fontId="27" fillId="0" borderId="45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/>
      <protection/>
    </xf>
    <xf numFmtId="4" fontId="27" fillId="0" borderId="46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5" fillId="0" borderId="46" xfId="0" applyNumberFormat="1" applyFont="1" applyFill="1" applyBorder="1" applyAlignment="1" applyProtection="1">
      <alignment/>
      <protection/>
    </xf>
    <xf numFmtId="0" fontId="25" fillId="0" borderId="38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wrapText="1"/>
      <protection/>
    </xf>
    <xf numFmtId="4" fontId="25" fillId="0" borderId="39" xfId="0" applyNumberFormat="1" applyFont="1" applyFill="1" applyBorder="1" applyAlignment="1" applyProtection="1">
      <alignment/>
      <protection/>
    </xf>
    <xf numFmtId="4" fontId="25" fillId="51" borderId="39" xfId="0" applyNumberFormat="1" applyFont="1" applyFill="1" applyBorder="1" applyAlignment="1" applyProtection="1">
      <alignment/>
      <protection/>
    </xf>
    <xf numFmtId="4" fontId="25" fillId="0" borderId="47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4" fontId="27" fillId="0" borderId="20" xfId="0" applyNumberFormat="1" applyFont="1" applyFill="1" applyBorder="1" applyAlignment="1" applyProtection="1">
      <alignment/>
      <protection/>
    </xf>
    <xf numFmtId="4" fontId="27" fillId="51" borderId="20" xfId="0" applyNumberFormat="1" applyFont="1" applyFill="1" applyBorder="1" applyAlignment="1" applyProtection="1">
      <alignment/>
      <protection/>
    </xf>
    <xf numFmtId="4" fontId="27" fillId="0" borderId="21" xfId="0" applyNumberFormat="1" applyFont="1" applyFill="1" applyBorder="1" applyAlignment="1" applyProtection="1">
      <alignment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24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40" fillId="0" borderId="34" xfId="0" applyNumberFormat="1" applyFont="1" applyFill="1" applyBorder="1" applyAlignment="1" applyProtection="1">
      <alignment horizontal="left"/>
      <protection/>
    </xf>
    <xf numFmtId="0" fontId="40" fillId="0" borderId="23" xfId="0" applyNumberFormat="1" applyFont="1" applyFill="1" applyBorder="1" applyAlignment="1" applyProtection="1">
      <alignment horizontal="left"/>
      <protection/>
    </xf>
    <xf numFmtId="0" fontId="40" fillId="0" borderId="35" xfId="0" applyNumberFormat="1" applyFont="1" applyFill="1" applyBorder="1" applyAlignment="1" applyProtection="1">
      <alignment horizontal="left"/>
      <protection/>
    </xf>
    <xf numFmtId="0" fontId="37" fillId="7" borderId="24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28" fillId="0" borderId="40" xfId="0" applyNumberFormat="1" applyFont="1" applyFill="1" applyBorder="1" applyAlignment="1" applyProtection="1">
      <alignment horizontal="center" vertical="center" wrapText="1"/>
      <protection/>
    </xf>
    <xf numFmtId="0" fontId="28" fillId="0" borderId="48" xfId="0" applyNumberFormat="1" applyFont="1" applyFill="1" applyBorder="1" applyAlignment="1" applyProtection="1">
      <alignment horizontal="center" vertical="center" wrapText="1"/>
      <protection/>
    </xf>
    <xf numFmtId="0" fontId="28" fillId="0" borderId="49" xfId="0" applyNumberFormat="1" applyFont="1" applyFill="1" applyBorder="1" applyAlignment="1" applyProtection="1">
      <alignment horizontal="center" vertical="center" wrapText="1"/>
      <protection/>
    </xf>
    <xf numFmtId="0" fontId="28" fillId="0" borderId="50" xfId="0" applyNumberFormat="1" applyFont="1" applyFill="1" applyBorder="1" applyAlignment="1" applyProtection="1">
      <alignment horizontal="center" vertical="center" wrapText="1"/>
      <protection/>
    </xf>
    <xf numFmtId="0" fontId="28" fillId="0" borderId="51" xfId="0" applyNumberFormat="1" applyFont="1" applyFill="1" applyBorder="1" applyAlignment="1" applyProtection="1">
      <alignment horizontal="center" vertical="center" wrapText="1"/>
      <protection/>
    </xf>
    <xf numFmtId="0" fontId="28" fillId="0" borderId="52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vertical="center" wrapText="1"/>
      <protection/>
    </xf>
    <xf numFmtId="0" fontId="41" fillId="0" borderId="24" xfId="0" applyNumberFormat="1" applyFont="1" applyFill="1" applyBorder="1" applyAlignment="1" applyProtection="1">
      <alignment wrapText="1"/>
      <protection/>
    </xf>
    <xf numFmtId="0" fontId="0" fillId="0" borderId="24" xfId="0" applyNumberFormat="1" applyFill="1" applyBorder="1" applyAlignment="1" applyProtection="1">
      <alignment wrapText="1"/>
      <protection/>
    </xf>
    <xf numFmtId="0" fontId="37" fillId="0" borderId="24" xfId="0" applyFont="1" applyFill="1" applyBorder="1" applyAlignment="1" quotePrefix="1">
      <alignment horizontal="left"/>
    </xf>
    <xf numFmtId="0" fontId="37" fillId="7" borderId="24" xfId="0" applyNumberFormat="1" applyFont="1" applyFill="1" applyBorder="1" applyAlignment="1" applyProtection="1" quotePrefix="1">
      <alignment horizontal="left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28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37" fillId="0" borderId="56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3" fontId="22" fillId="0" borderId="26" xfId="0" applyNumberFormat="1" applyFont="1" applyBorder="1" applyAlignment="1" quotePrefix="1">
      <alignment horizontal="center"/>
    </xf>
    <xf numFmtId="0" fontId="37" fillId="0" borderId="53" xfId="0" applyFont="1" applyFill="1" applyBorder="1" applyAlignment="1">
      <alignment horizontal="center" vertic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3815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3815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72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72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7">
      <selection activeCell="A2" sqref="A2:H2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6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5"/>
      <c r="B2" s="166"/>
      <c r="C2" s="166"/>
      <c r="D2" s="166"/>
      <c r="E2" s="166"/>
      <c r="F2" s="166"/>
      <c r="G2" s="166"/>
      <c r="H2" s="167"/>
    </row>
    <row r="3" spans="1:8" ht="48" customHeight="1">
      <c r="A3" s="172" t="s">
        <v>76</v>
      </c>
      <c r="B3" s="173"/>
      <c r="C3" s="173"/>
      <c r="D3" s="173"/>
      <c r="E3" s="173"/>
      <c r="F3" s="173"/>
      <c r="G3" s="173"/>
      <c r="H3" s="174"/>
    </row>
    <row r="4" spans="1:8" s="51" customFormat="1" ht="26.25" customHeight="1">
      <c r="A4" s="175"/>
      <c r="B4" s="176"/>
      <c r="C4" s="176"/>
      <c r="D4" s="176"/>
      <c r="E4" s="176"/>
      <c r="F4" s="176"/>
      <c r="G4" s="176"/>
      <c r="H4" s="177"/>
    </row>
    <row r="5" spans="1:8" ht="12" customHeight="1">
      <c r="A5" s="178" t="s">
        <v>35</v>
      </c>
      <c r="B5" s="178"/>
      <c r="C5" s="178"/>
      <c r="D5" s="178"/>
      <c r="E5" s="178"/>
      <c r="F5" s="178"/>
      <c r="G5" s="179"/>
      <c r="H5" s="179"/>
    </row>
    <row r="6" spans="1:9" ht="18.75" customHeight="1">
      <c r="A6" s="75"/>
      <c r="B6" s="76"/>
      <c r="C6" s="76"/>
      <c r="D6" s="76"/>
      <c r="E6" s="76"/>
      <c r="F6" s="77"/>
      <c r="G6" s="77"/>
      <c r="H6" s="77"/>
      <c r="I6" s="65"/>
    </row>
    <row r="7" spans="1:9" ht="27.75" customHeight="1">
      <c r="A7" s="78"/>
      <c r="B7" s="78"/>
      <c r="C7" s="78"/>
      <c r="D7" s="79"/>
      <c r="E7" s="80"/>
      <c r="F7" s="52" t="s">
        <v>77</v>
      </c>
      <c r="G7" s="52" t="s">
        <v>78</v>
      </c>
      <c r="H7" s="53" t="s">
        <v>79</v>
      </c>
      <c r="I7" s="65"/>
    </row>
    <row r="8" spans="1:8" ht="22.5" customHeight="1">
      <c r="A8" s="168" t="s">
        <v>36</v>
      </c>
      <c r="B8" s="169"/>
      <c r="C8" s="169"/>
      <c r="D8" s="169"/>
      <c r="E8" s="170"/>
      <c r="F8" s="66">
        <v>3301510</v>
      </c>
      <c r="G8" s="66">
        <v>2685529</v>
      </c>
      <c r="H8" s="66">
        <v>2686286</v>
      </c>
    </row>
    <row r="9" spans="1:8" ht="22.5" customHeight="1">
      <c r="A9" s="171" t="s">
        <v>0</v>
      </c>
      <c r="B9" s="160"/>
      <c r="C9" s="160"/>
      <c r="D9" s="160"/>
      <c r="E9" s="163"/>
      <c r="F9" s="68">
        <v>3576510</v>
      </c>
      <c r="G9" s="68">
        <v>2685529</v>
      </c>
      <c r="H9" s="68">
        <v>2686286</v>
      </c>
    </row>
    <row r="10" spans="1:8" ht="22.5" customHeight="1">
      <c r="A10" s="182" t="s">
        <v>39</v>
      </c>
      <c r="B10" s="163"/>
      <c r="C10" s="163"/>
      <c r="D10" s="163"/>
      <c r="E10" s="163"/>
      <c r="F10" s="68"/>
      <c r="G10" s="68"/>
      <c r="H10" s="68"/>
    </row>
    <row r="11" spans="1:10" ht="22.5" customHeight="1">
      <c r="A11" s="81" t="s">
        <v>37</v>
      </c>
      <c r="B11" s="158"/>
      <c r="C11" s="158"/>
      <c r="D11" s="158"/>
      <c r="E11" s="158"/>
      <c r="F11" s="66">
        <v>3576510</v>
      </c>
      <c r="G11" s="66">
        <v>2685529</v>
      </c>
      <c r="H11" s="66">
        <v>2686286</v>
      </c>
      <c r="I11" s="41"/>
      <c r="J11" s="41"/>
    </row>
    <row r="12" spans="1:10" ht="22.5" customHeight="1">
      <c r="A12" s="159" t="s">
        <v>1</v>
      </c>
      <c r="B12" s="160"/>
      <c r="C12" s="160"/>
      <c r="D12" s="160"/>
      <c r="E12" s="161"/>
      <c r="F12" s="68">
        <f>SUM(F11-F13)</f>
        <v>2629010</v>
      </c>
      <c r="G12" s="68">
        <v>2685529</v>
      </c>
      <c r="H12" s="68">
        <v>2686286</v>
      </c>
      <c r="I12" s="41"/>
      <c r="J12" s="41"/>
    </row>
    <row r="13" spans="1:10" ht="22.5" customHeight="1">
      <c r="A13" s="162" t="s">
        <v>41</v>
      </c>
      <c r="B13" s="163"/>
      <c r="C13" s="163"/>
      <c r="D13" s="163"/>
      <c r="E13" s="163"/>
      <c r="F13" s="54">
        <v>947500</v>
      </c>
      <c r="G13" s="54"/>
      <c r="H13" s="55"/>
      <c r="I13" s="3" t="s">
        <v>40</v>
      </c>
      <c r="J13" s="41"/>
    </row>
    <row r="14" spans="1:8" ht="17.25" customHeight="1">
      <c r="A14" s="183" t="s">
        <v>2</v>
      </c>
      <c r="B14" s="169"/>
      <c r="C14" s="169"/>
      <c r="D14" s="169"/>
      <c r="E14" s="169"/>
      <c r="F14" s="67">
        <f>+F8-F11</f>
        <v>-275000</v>
      </c>
      <c r="G14" s="67">
        <f>+G8-G11</f>
        <v>0</v>
      </c>
      <c r="H14" s="67">
        <f>+H8-H11</f>
        <v>0</v>
      </c>
    </row>
    <row r="15" spans="1:10" ht="22.5" customHeight="1">
      <c r="A15" s="178"/>
      <c r="B15" s="184"/>
      <c r="C15" s="184"/>
      <c r="D15" s="184"/>
      <c r="E15" s="184"/>
      <c r="F15" s="185"/>
      <c r="G15" s="185"/>
      <c r="H15" s="185"/>
      <c r="J15" s="41"/>
    </row>
    <row r="16" spans="1:10" ht="30.75" customHeight="1">
      <c r="A16" s="78"/>
      <c r="B16" s="78"/>
      <c r="C16" s="78"/>
      <c r="D16" s="79"/>
      <c r="E16" s="80"/>
      <c r="F16" s="52" t="s">
        <v>77</v>
      </c>
      <c r="G16" s="52" t="s">
        <v>78</v>
      </c>
      <c r="H16" s="53" t="s">
        <v>79</v>
      </c>
      <c r="J16" s="41"/>
    </row>
    <row r="17" spans="1:10" ht="34.5" customHeight="1">
      <c r="A17" s="164" t="s">
        <v>42</v>
      </c>
      <c r="B17" s="164"/>
      <c r="C17" s="164"/>
      <c r="D17" s="164"/>
      <c r="E17" s="164"/>
      <c r="F17" s="82">
        <v>275000</v>
      </c>
      <c r="G17" s="82">
        <v>0</v>
      </c>
      <c r="H17" s="69">
        <v>0</v>
      </c>
      <c r="J17" s="41"/>
    </row>
    <row r="18" spans="1:10" s="46" customFormat="1" ht="18.75" customHeight="1">
      <c r="A18" s="186" t="s">
        <v>43</v>
      </c>
      <c r="B18" s="186"/>
      <c r="C18" s="186"/>
      <c r="D18" s="186"/>
      <c r="E18" s="186"/>
      <c r="F18" s="83">
        <v>275000</v>
      </c>
      <c r="G18" s="83">
        <v>0</v>
      </c>
      <c r="H18" s="67">
        <v>0</v>
      </c>
      <c r="J18" s="70"/>
    </row>
    <row r="19" spans="1:11" s="46" customFormat="1" ht="27.75" customHeight="1">
      <c r="A19" s="187"/>
      <c r="B19" s="184"/>
      <c r="C19" s="184"/>
      <c r="D19" s="184"/>
      <c r="E19" s="184"/>
      <c r="F19" s="185"/>
      <c r="G19" s="185"/>
      <c r="H19" s="185"/>
      <c r="J19" s="70"/>
      <c r="K19" s="70"/>
    </row>
    <row r="20" spans="1:10" s="46" customFormat="1" ht="24.75" customHeight="1">
      <c r="A20" s="78"/>
      <c r="B20" s="78"/>
      <c r="C20" s="78"/>
      <c r="D20" s="79"/>
      <c r="E20" s="80"/>
      <c r="F20" s="52" t="s">
        <v>77</v>
      </c>
      <c r="G20" s="52" t="s">
        <v>78</v>
      </c>
      <c r="H20" s="53" t="s">
        <v>79</v>
      </c>
      <c r="J20" s="70"/>
    </row>
    <row r="21" spans="1:8" s="46" customFormat="1" ht="33.75" customHeight="1">
      <c r="A21" s="171" t="s">
        <v>3</v>
      </c>
      <c r="B21" s="160"/>
      <c r="C21" s="160"/>
      <c r="D21" s="160"/>
      <c r="E21" s="160"/>
      <c r="F21" s="54"/>
      <c r="G21" s="54"/>
      <c r="H21" s="54"/>
    </row>
    <row r="22" spans="1:11" s="46" customFormat="1" ht="22.5" customHeight="1">
      <c r="A22" s="171" t="s">
        <v>4</v>
      </c>
      <c r="B22" s="160"/>
      <c r="C22" s="160"/>
      <c r="D22" s="160"/>
      <c r="E22" s="160"/>
      <c r="F22" s="54"/>
      <c r="G22" s="54"/>
      <c r="H22" s="54"/>
      <c r="J22" s="71"/>
      <c r="K22" s="70"/>
    </row>
    <row r="23" spans="1:8" s="46" customFormat="1" ht="18" customHeight="1">
      <c r="A23" s="183" t="s">
        <v>5</v>
      </c>
      <c r="B23" s="169"/>
      <c r="C23" s="169"/>
      <c r="D23" s="169"/>
      <c r="E23" s="169"/>
      <c r="F23" s="66">
        <f>F21-F22</f>
        <v>0</v>
      </c>
      <c r="G23" s="66">
        <f>G21-G22</f>
        <v>0</v>
      </c>
      <c r="H23" s="66">
        <f>H21-H22</f>
        <v>0</v>
      </c>
    </row>
    <row r="24" spans="1:8" s="46" customFormat="1" ht="18" customHeight="1">
      <c r="A24" s="187"/>
      <c r="B24" s="184"/>
      <c r="C24" s="184"/>
      <c r="D24" s="184"/>
      <c r="E24" s="184"/>
      <c r="F24" s="185"/>
      <c r="G24" s="185"/>
      <c r="H24" s="185"/>
    </row>
    <row r="25" spans="1:8" s="46" customFormat="1" ht="18" customHeight="1">
      <c r="A25" s="159" t="s">
        <v>6</v>
      </c>
      <c r="B25" s="160"/>
      <c r="C25" s="160"/>
      <c r="D25" s="160"/>
      <c r="E25" s="160"/>
      <c r="F25" s="54">
        <f>IF((F14+F18+F23)&lt;&gt;0,"NESLAGANJE ZBROJA",(F14+F18+F23))</f>
        <v>0</v>
      </c>
      <c r="G25" s="54">
        <f>IF((G14+G18+G23)&lt;&gt;0,"NESLAGANJE ZBROJA",(G14+G18+G23))</f>
        <v>0</v>
      </c>
      <c r="H25" s="54">
        <f>IF((H14+H18+H23)&lt;&gt;0,"NESLAGANJE ZBROJA",(H14+H18+H23))</f>
        <v>0</v>
      </c>
    </row>
    <row r="26" spans="1:8" ht="44.25" customHeight="1">
      <c r="A26" s="84"/>
      <c r="B26" s="76"/>
      <c r="C26" s="76"/>
      <c r="D26" s="76"/>
      <c r="E26" s="76"/>
      <c r="F26" s="85"/>
      <c r="G26" s="85"/>
      <c r="H26" s="85"/>
    </row>
    <row r="27" spans="1:8" ht="46.5" customHeight="1">
      <c r="A27" s="180" t="s">
        <v>44</v>
      </c>
      <c r="B27" s="181"/>
      <c r="C27" s="181"/>
      <c r="D27" s="181"/>
      <c r="E27" s="181"/>
      <c r="F27" s="181"/>
      <c r="G27" s="181"/>
      <c r="H27" s="181"/>
    </row>
    <row r="31" spans="6:8" ht="12.75">
      <c r="F31" s="41"/>
      <c r="G31" s="41"/>
      <c r="H31" s="41"/>
    </row>
    <row r="32" spans="6:8" ht="12.75">
      <c r="F32" s="41"/>
      <c r="G32" s="41"/>
      <c r="H32" s="41"/>
    </row>
    <row r="33" spans="5:8" ht="12.75">
      <c r="E33" s="72"/>
      <c r="F33" s="43"/>
      <c r="G33" s="43"/>
      <c r="H33" s="43"/>
    </row>
    <row r="34" spans="5:8" ht="12.75">
      <c r="E34" s="72"/>
      <c r="F34" s="41"/>
      <c r="G34" s="41"/>
      <c r="H34" s="41"/>
    </row>
    <row r="35" spans="5:8" ht="12.75">
      <c r="E35" s="72"/>
      <c r="F35" s="41"/>
      <c r="G35" s="41"/>
      <c r="H35" s="41"/>
    </row>
    <row r="36" spans="5:8" ht="12.75">
      <c r="E36" s="72"/>
      <c r="F36" s="41"/>
      <c r="G36" s="41"/>
      <c r="H36" s="41"/>
    </row>
    <row r="37" spans="5:8" ht="12.75">
      <c r="E37" s="72"/>
      <c r="F37" s="41"/>
      <c r="G37" s="41"/>
      <c r="H37" s="41"/>
    </row>
    <row r="38" ht="12.75">
      <c r="E38" s="72"/>
    </row>
    <row r="43" ht="12.75">
      <c r="F43" s="41"/>
    </row>
    <row r="44" ht="12.75">
      <c r="F44" s="41"/>
    </row>
    <row r="45" ht="12.75">
      <c r="F45" s="41"/>
    </row>
  </sheetData>
  <sheetProtection/>
  <mergeCells count="19">
    <mergeCell ref="A27:H27"/>
    <mergeCell ref="A10:E10"/>
    <mergeCell ref="A14:E14"/>
    <mergeCell ref="A15:H15"/>
    <mergeCell ref="A18:E18"/>
    <mergeCell ref="A19:H19"/>
    <mergeCell ref="A23:E23"/>
    <mergeCell ref="A21:E21"/>
    <mergeCell ref="A22:E22"/>
    <mergeCell ref="A24:H24"/>
    <mergeCell ref="A25:E25"/>
    <mergeCell ref="A12:E12"/>
    <mergeCell ref="A13:E13"/>
    <mergeCell ref="A17:E17"/>
    <mergeCell ref="A2:H2"/>
    <mergeCell ref="A8:E8"/>
    <mergeCell ref="A9:E9"/>
    <mergeCell ref="A3:H4"/>
    <mergeCell ref="A5:H5"/>
  </mergeCells>
  <printOptions horizontalCentered="1"/>
  <pageMargins left="0" right="0" top="0" bottom="0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tabSelected="1" view="pageBreakPreview" zoomScale="120" zoomScaleSheetLayoutView="120" zoomScalePageLayoutView="0" workbookViewId="0" topLeftCell="A27">
      <selection activeCell="A1" sqref="A1:H39"/>
    </sheetView>
  </sheetViews>
  <sheetFormatPr defaultColWidth="11.421875" defaultRowHeight="12.75"/>
  <cols>
    <col min="1" max="1" width="16.00390625" style="16" customWidth="1"/>
    <col min="2" max="2" width="15.28125" style="16" customWidth="1"/>
    <col min="3" max="3" width="15.140625" style="16" customWidth="1"/>
    <col min="4" max="4" width="17.57421875" style="47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19.5" customHeight="1">
      <c r="A1" s="188" t="s">
        <v>7</v>
      </c>
      <c r="B1" s="188"/>
      <c r="C1" s="188"/>
      <c r="D1" s="188"/>
      <c r="E1" s="188"/>
      <c r="F1" s="188"/>
      <c r="G1" s="188"/>
      <c r="H1" s="188"/>
    </row>
    <row r="2" spans="1:8" s="1" customFormat="1" ht="13.5" thickBot="1">
      <c r="A2" s="8"/>
      <c r="H2" s="9" t="s">
        <v>8</v>
      </c>
    </row>
    <row r="3" spans="1:8" s="1" customFormat="1" ht="26.25" thickBot="1">
      <c r="A3" s="62" t="s">
        <v>9</v>
      </c>
      <c r="B3" s="193" t="s">
        <v>59</v>
      </c>
      <c r="C3" s="194"/>
      <c r="D3" s="194"/>
      <c r="E3" s="194"/>
      <c r="F3" s="194"/>
      <c r="G3" s="194"/>
      <c r="H3" s="195"/>
    </row>
    <row r="4" spans="1:8" s="1" customFormat="1" ht="51.75" thickBot="1">
      <c r="A4" s="86" t="s">
        <v>10</v>
      </c>
      <c r="B4" s="117" t="s">
        <v>11</v>
      </c>
      <c r="C4" s="88" t="s">
        <v>12</v>
      </c>
      <c r="D4" s="88" t="s">
        <v>11</v>
      </c>
      <c r="E4" s="88" t="s">
        <v>13</v>
      </c>
      <c r="F4" s="88" t="s">
        <v>57</v>
      </c>
      <c r="G4" s="127" t="s">
        <v>75</v>
      </c>
      <c r="H4" s="89" t="s">
        <v>56</v>
      </c>
    </row>
    <row r="5" spans="1:8" s="1" customFormat="1" ht="22.5">
      <c r="A5" s="113" t="s">
        <v>45</v>
      </c>
      <c r="B5" s="98"/>
      <c r="C5" s="99"/>
      <c r="D5" s="100"/>
      <c r="E5" s="118">
        <v>1679816</v>
      </c>
      <c r="F5" s="98"/>
      <c r="G5" s="101"/>
      <c r="H5" s="101"/>
    </row>
    <row r="6" spans="1:8" s="1" customFormat="1" ht="12.75">
      <c r="A6" s="114" t="s">
        <v>55</v>
      </c>
      <c r="B6" s="98"/>
      <c r="C6" s="99">
        <v>100</v>
      </c>
      <c r="D6" s="100"/>
      <c r="E6" s="118"/>
      <c r="F6" s="98"/>
      <c r="G6" s="101"/>
      <c r="H6" s="101"/>
    </row>
    <row r="7" spans="1:8" s="1" customFormat="1" ht="45">
      <c r="A7" s="97" t="s">
        <v>74</v>
      </c>
      <c r="B7" s="98"/>
      <c r="C7" s="99"/>
      <c r="D7" s="100"/>
      <c r="E7" s="118"/>
      <c r="F7" s="98"/>
      <c r="G7" s="101">
        <v>3000</v>
      </c>
      <c r="H7" s="101"/>
    </row>
    <row r="8" spans="1:8" s="1" customFormat="1" ht="12.75">
      <c r="A8" s="115">
        <v>653</v>
      </c>
      <c r="B8" s="99"/>
      <c r="C8" s="99"/>
      <c r="D8" s="99"/>
      <c r="E8" s="119"/>
      <c r="F8" s="99"/>
      <c r="G8" s="99"/>
      <c r="H8" s="99"/>
    </row>
    <row r="9" spans="1:8" s="1" customFormat="1" ht="12.75">
      <c r="A9" s="115" t="s">
        <v>47</v>
      </c>
      <c r="B9" s="99"/>
      <c r="C9" s="99">
        <v>20000</v>
      </c>
      <c r="D9" s="99"/>
      <c r="E9" s="119"/>
      <c r="F9" s="99"/>
      <c r="G9" s="99"/>
      <c r="H9" s="99"/>
    </row>
    <row r="10" spans="1:8" s="1" customFormat="1" ht="12.75">
      <c r="A10" s="115">
        <v>663</v>
      </c>
      <c r="B10" s="99"/>
      <c r="C10" s="99"/>
      <c r="D10" s="99"/>
      <c r="E10" s="119"/>
      <c r="F10" s="99"/>
      <c r="G10" s="99"/>
      <c r="H10" s="99"/>
    </row>
    <row r="11" spans="1:8" s="1" customFormat="1" ht="22.5">
      <c r="A11" s="114" t="s">
        <v>46</v>
      </c>
      <c r="B11" s="99">
        <v>511421</v>
      </c>
      <c r="C11" s="99"/>
      <c r="D11" s="99">
        <v>1084900</v>
      </c>
      <c r="E11" s="119"/>
      <c r="F11" s="99"/>
      <c r="G11" s="99"/>
      <c r="H11" s="99"/>
    </row>
    <row r="12" spans="1:8" s="1" customFormat="1" ht="12.75">
      <c r="A12" s="115">
        <v>673</v>
      </c>
      <c r="B12" s="99"/>
      <c r="C12" s="99"/>
      <c r="D12" s="99"/>
      <c r="E12" s="119"/>
      <c r="F12" s="99"/>
      <c r="G12" s="99"/>
      <c r="H12" s="99"/>
    </row>
    <row r="13" spans="1:8" s="1" customFormat="1" ht="24.75">
      <c r="A13" s="115" t="s">
        <v>58</v>
      </c>
      <c r="B13" s="99"/>
      <c r="C13" s="99"/>
      <c r="D13" s="99"/>
      <c r="E13" s="119"/>
      <c r="F13" s="99">
        <v>2273</v>
      </c>
      <c r="G13" s="99"/>
      <c r="H13" s="99"/>
    </row>
    <row r="14" spans="1:8" s="1" customFormat="1" ht="44.25" customHeight="1" thickBot="1">
      <c r="A14" s="116" t="s">
        <v>48</v>
      </c>
      <c r="B14" s="120"/>
      <c r="C14" s="120"/>
      <c r="D14" s="120"/>
      <c r="E14" s="121"/>
      <c r="F14" s="120"/>
      <c r="G14" s="120"/>
      <c r="H14" s="120">
        <v>275000</v>
      </c>
    </row>
    <row r="15" spans="1:8" s="1" customFormat="1" ht="30" customHeight="1" thickBot="1">
      <c r="A15" s="92" t="s">
        <v>15</v>
      </c>
      <c r="B15" s="14">
        <f>SUM(B11:B14)</f>
        <v>511421</v>
      </c>
      <c r="C15" s="14">
        <f>SUM(C6:C14)</f>
        <v>20100</v>
      </c>
      <c r="D15" s="14">
        <f>SUM(D11:D14)</f>
        <v>1084900</v>
      </c>
      <c r="E15" s="14">
        <f>SUM(E5:E14)</f>
        <v>1679816</v>
      </c>
      <c r="F15" s="14">
        <f>SUM(F13:F14)</f>
        <v>2273</v>
      </c>
      <c r="G15" s="14">
        <v>3000</v>
      </c>
      <c r="H15" s="14">
        <f>SUM(H14)</f>
        <v>275000</v>
      </c>
    </row>
    <row r="16" spans="1:8" s="1" customFormat="1" ht="28.5" customHeight="1" thickBot="1">
      <c r="A16" s="13" t="s">
        <v>69</v>
      </c>
      <c r="B16" s="189">
        <f>SUM(B15:H15)</f>
        <v>3576510</v>
      </c>
      <c r="C16" s="190"/>
      <c r="D16" s="190"/>
      <c r="E16" s="190"/>
      <c r="F16" s="191"/>
      <c r="G16" s="190"/>
      <c r="H16" s="192"/>
    </row>
    <row r="17" spans="1:8" ht="13.5" thickBot="1">
      <c r="A17" s="5"/>
      <c r="B17" s="5"/>
      <c r="C17" s="5"/>
      <c r="D17" s="6"/>
      <c r="E17" s="15"/>
      <c r="F17" s="15"/>
      <c r="H17" s="9"/>
    </row>
    <row r="18" spans="1:8" ht="24" customHeight="1" thickBot="1">
      <c r="A18" s="63" t="s">
        <v>9</v>
      </c>
      <c r="B18" s="193" t="s">
        <v>71</v>
      </c>
      <c r="C18" s="194"/>
      <c r="D18" s="194"/>
      <c r="E18" s="194"/>
      <c r="F18" s="194"/>
      <c r="G18" s="194"/>
      <c r="H18" s="195"/>
    </row>
    <row r="19" spans="1:8" ht="51.75" thickBot="1">
      <c r="A19" s="64" t="s">
        <v>10</v>
      </c>
      <c r="B19" s="110" t="s">
        <v>11</v>
      </c>
      <c r="C19" s="87" t="s">
        <v>12</v>
      </c>
      <c r="D19" s="11" t="s">
        <v>11</v>
      </c>
      <c r="E19" s="11" t="s">
        <v>13</v>
      </c>
      <c r="F19" s="11" t="s">
        <v>57</v>
      </c>
      <c r="G19" s="127" t="s">
        <v>75</v>
      </c>
      <c r="H19" s="12" t="s">
        <v>56</v>
      </c>
    </row>
    <row r="20" spans="1:8" ht="22.5">
      <c r="A20" s="106" t="s">
        <v>45</v>
      </c>
      <c r="B20" s="101"/>
      <c r="C20" s="99"/>
      <c r="D20" s="112"/>
      <c r="E20" s="101">
        <v>1688835</v>
      </c>
      <c r="F20" s="101"/>
      <c r="G20" s="101"/>
      <c r="H20" s="101"/>
    </row>
    <row r="21" spans="1:8" ht="12.75">
      <c r="A21" s="106" t="s">
        <v>55</v>
      </c>
      <c r="B21" s="101"/>
      <c r="C21" s="99">
        <v>100</v>
      </c>
      <c r="D21" s="112"/>
      <c r="E21" s="101"/>
      <c r="F21" s="101"/>
      <c r="G21" s="101"/>
      <c r="H21" s="101"/>
    </row>
    <row r="22" spans="1:8" ht="45">
      <c r="A22" s="97" t="s">
        <v>74</v>
      </c>
      <c r="B22" s="101"/>
      <c r="C22" s="99"/>
      <c r="D22" s="112"/>
      <c r="E22" s="101"/>
      <c r="F22" s="101"/>
      <c r="G22" s="101"/>
      <c r="H22" s="101"/>
    </row>
    <row r="23" spans="1:8" ht="12.75">
      <c r="A23" s="107" t="s">
        <v>47</v>
      </c>
      <c r="B23" s="99"/>
      <c r="C23" s="99">
        <v>20000</v>
      </c>
      <c r="D23" s="109"/>
      <c r="E23" s="99"/>
      <c r="F23" s="99"/>
      <c r="G23" s="99"/>
      <c r="H23" s="99"/>
    </row>
    <row r="24" spans="1:8" ht="24.75">
      <c r="A24" s="107" t="s">
        <v>58</v>
      </c>
      <c r="B24" s="99"/>
      <c r="C24" s="99"/>
      <c r="D24" s="109"/>
      <c r="E24" s="99"/>
      <c r="F24" s="99">
        <v>2273</v>
      </c>
      <c r="G24" s="99"/>
      <c r="H24" s="99"/>
    </row>
    <row r="25" spans="1:8" ht="22.5">
      <c r="A25" s="106" t="s">
        <v>46</v>
      </c>
      <c r="B25" s="99">
        <v>511421</v>
      </c>
      <c r="C25" s="99"/>
      <c r="D25" s="109">
        <v>459900</v>
      </c>
      <c r="E25" s="99"/>
      <c r="F25" s="99"/>
      <c r="G25" s="99"/>
      <c r="H25" s="99"/>
    </row>
    <row r="26" spans="1:8" s="1" customFormat="1" ht="30" customHeight="1" thickBot="1">
      <c r="A26" s="108" t="s">
        <v>15</v>
      </c>
      <c r="B26" s="111">
        <f>SUM(B25)</f>
        <v>511421</v>
      </c>
      <c r="C26" s="111">
        <f>SUM(C21:C25)</f>
        <v>20100</v>
      </c>
      <c r="D26" s="104">
        <f>SUM(D25)</f>
        <v>459900</v>
      </c>
      <c r="E26" s="103">
        <f>SUM(E20:E25)</f>
        <v>1688835</v>
      </c>
      <c r="F26" s="104">
        <f>SUM(F24:F25)</f>
        <v>2273</v>
      </c>
      <c r="G26" s="103">
        <v>3000</v>
      </c>
      <c r="H26" s="96">
        <v>0</v>
      </c>
    </row>
    <row r="27" spans="1:8" s="1" customFormat="1" ht="28.5" customHeight="1" thickBot="1">
      <c r="A27" s="13" t="s">
        <v>70</v>
      </c>
      <c r="B27" s="196">
        <f>SUM(B26:H26)</f>
        <v>2685529</v>
      </c>
      <c r="C27" s="191"/>
      <c r="D27" s="190"/>
      <c r="E27" s="190"/>
      <c r="F27" s="190"/>
      <c r="G27" s="190"/>
      <c r="H27" s="192"/>
    </row>
    <row r="28" spans="4:6" ht="13.5" thickBot="1">
      <c r="D28" s="17"/>
      <c r="E28" s="18"/>
      <c r="F28" s="18"/>
    </row>
    <row r="29" spans="1:8" ht="26.25" thickBot="1">
      <c r="A29" s="63" t="s">
        <v>9</v>
      </c>
      <c r="B29" s="197" t="s">
        <v>73</v>
      </c>
      <c r="C29" s="194"/>
      <c r="D29" s="194"/>
      <c r="E29" s="194"/>
      <c r="F29" s="194"/>
      <c r="G29" s="194"/>
      <c r="H29" s="195"/>
    </row>
    <row r="30" spans="1:8" ht="51.75" thickBot="1">
      <c r="A30" s="64" t="s">
        <v>10</v>
      </c>
      <c r="B30" s="10" t="s">
        <v>11</v>
      </c>
      <c r="C30" s="11" t="s">
        <v>12</v>
      </c>
      <c r="D30" s="11" t="s">
        <v>11</v>
      </c>
      <c r="E30" s="11" t="s">
        <v>13</v>
      </c>
      <c r="F30" s="11" t="s">
        <v>57</v>
      </c>
      <c r="G30" s="127" t="s">
        <v>75</v>
      </c>
      <c r="H30" s="12" t="s">
        <v>56</v>
      </c>
    </row>
    <row r="31" spans="1:8" ht="22.5">
      <c r="A31" s="97" t="s">
        <v>45</v>
      </c>
      <c r="B31" s="101"/>
      <c r="C31" s="99"/>
      <c r="D31" s="100"/>
      <c r="E31" s="101">
        <v>1689592</v>
      </c>
      <c r="F31" s="101"/>
      <c r="G31" s="101"/>
      <c r="H31" s="101"/>
    </row>
    <row r="32" spans="1:8" ht="45">
      <c r="A32" s="97" t="s">
        <v>74</v>
      </c>
      <c r="B32" s="101"/>
      <c r="C32" s="99"/>
      <c r="D32" s="100"/>
      <c r="E32" s="101"/>
      <c r="F32" s="101"/>
      <c r="G32" s="101">
        <v>3000</v>
      </c>
      <c r="H32" s="101"/>
    </row>
    <row r="33" spans="1:8" ht="12.75">
      <c r="A33" s="97" t="s">
        <v>55</v>
      </c>
      <c r="B33" s="101"/>
      <c r="C33" s="99">
        <v>100</v>
      </c>
      <c r="D33" s="100"/>
      <c r="E33" s="101"/>
      <c r="F33" s="101"/>
      <c r="G33" s="101"/>
      <c r="H33" s="101"/>
    </row>
    <row r="34" spans="1:8" ht="12.75">
      <c r="A34" s="102" t="s">
        <v>47</v>
      </c>
      <c r="B34" s="99"/>
      <c r="C34" s="99">
        <v>20000</v>
      </c>
      <c r="D34" s="99"/>
      <c r="E34" s="99"/>
      <c r="F34" s="99"/>
      <c r="G34" s="99"/>
      <c r="H34" s="99"/>
    </row>
    <row r="35" spans="1:8" ht="24.75">
      <c r="A35" s="102" t="s">
        <v>58</v>
      </c>
      <c r="B35" s="99"/>
      <c r="C35" s="99"/>
      <c r="D35" s="99"/>
      <c r="E35" s="99"/>
      <c r="F35" s="99">
        <v>2273</v>
      </c>
      <c r="G35" s="99"/>
      <c r="H35" s="99"/>
    </row>
    <row r="36" spans="1:8" ht="29.25" customHeight="1">
      <c r="A36" s="105" t="s">
        <v>60</v>
      </c>
      <c r="B36" s="99">
        <v>511421</v>
      </c>
      <c r="C36" s="99"/>
      <c r="D36" s="99">
        <v>459900</v>
      </c>
      <c r="E36" s="99"/>
      <c r="F36" s="99"/>
      <c r="G36" s="99"/>
      <c r="H36" s="99"/>
    </row>
    <row r="37" spans="1:8" s="1" customFormat="1" ht="30" customHeight="1" thickBot="1">
      <c r="A37" s="92" t="s">
        <v>15</v>
      </c>
      <c r="B37" s="93">
        <f>SUM(B36)</f>
        <v>511421</v>
      </c>
      <c r="C37" s="94">
        <f>SUM(C33:C36)</f>
        <v>20100</v>
      </c>
      <c r="D37" s="95">
        <f>SUM(D34:D36)</f>
        <v>459900</v>
      </c>
      <c r="E37" s="94">
        <f>SUM(E31:E36)</f>
        <v>1689592</v>
      </c>
      <c r="F37" s="95">
        <f>SUM(F35:F36)</f>
        <v>2273</v>
      </c>
      <c r="G37" s="94">
        <f>SUM(G32:G36)</f>
        <v>3000</v>
      </c>
      <c r="H37" s="96">
        <v>0</v>
      </c>
    </row>
    <row r="38" spans="1:8" s="1" customFormat="1" ht="28.5" customHeight="1" thickBot="1">
      <c r="A38" s="13" t="s">
        <v>72</v>
      </c>
      <c r="B38" s="189">
        <f>SUM(B37:H37)</f>
        <v>2686286</v>
      </c>
      <c r="C38" s="190"/>
      <c r="D38" s="190"/>
      <c r="E38" s="190"/>
      <c r="F38" s="190"/>
      <c r="G38" s="190"/>
      <c r="H38" s="192"/>
    </row>
    <row r="39" spans="3:6" ht="13.5" customHeight="1">
      <c r="C39" s="19"/>
      <c r="D39" s="17"/>
      <c r="E39" s="20"/>
      <c r="F39" s="20"/>
    </row>
    <row r="40" spans="3:6" ht="13.5" customHeight="1">
      <c r="C40" s="19"/>
      <c r="D40" s="21"/>
      <c r="E40" s="22"/>
      <c r="F40" s="22"/>
    </row>
    <row r="41" spans="4:6" ht="13.5" customHeight="1">
      <c r="D41" s="23"/>
      <c r="E41" s="24"/>
      <c r="F41" s="24"/>
    </row>
    <row r="42" spans="4:6" ht="13.5" customHeight="1">
      <c r="D42" s="25"/>
      <c r="E42" s="26" t="s">
        <v>40</v>
      </c>
      <c r="F42" s="26"/>
    </row>
    <row r="43" spans="4:6" ht="13.5" customHeight="1">
      <c r="D43" s="17"/>
      <c r="E43" s="18"/>
      <c r="F43" s="18"/>
    </row>
    <row r="44" spans="3:6" ht="28.5" customHeight="1">
      <c r="C44" s="19"/>
      <c r="D44" s="17"/>
      <c r="E44" s="27"/>
      <c r="F44" s="27"/>
    </row>
    <row r="45" spans="3:6" ht="13.5" customHeight="1">
      <c r="C45" s="19"/>
      <c r="D45" s="17"/>
      <c r="E45" s="22"/>
      <c r="F45" s="22"/>
    </row>
    <row r="46" spans="4:6" ht="13.5" customHeight="1">
      <c r="D46" s="17"/>
      <c r="E46" s="18"/>
      <c r="F46" s="18"/>
    </row>
    <row r="47" spans="4:6" ht="13.5" customHeight="1">
      <c r="D47" s="17"/>
      <c r="E47" s="26"/>
      <c r="F47" s="26"/>
    </row>
    <row r="48" spans="4:6" ht="13.5" customHeight="1">
      <c r="D48" s="17"/>
      <c r="E48" s="18"/>
      <c r="F48" s="18"/>
    </row>
    <row r="49" spans="4:6" ht="22.5" customHeight="1">
      <c r="D49" s="17"/>
      <c r="E49" s="28"/>
      <c r="F49" s="28"/>
    </row>
    <row r="50" spans="4:6" ht="13.5" customHeight="1">
      <c r="D50" s="23"/>
      <c r="E50" s="24"/>
      <c r="F50" s="24"/>
    </row>
    <row r="51" spans="2:6" ht="13.5" customHeight="1">
      <c r="B51" s="19"/>
      <c r="D51" s="23"/>
      <c r="E51" s="29"/>
      <c r="F51" s="29"/>
    </row>
    <row r="52" spans="3:6" ht="13.5" customHeight="1">
      <c r="C52" s="19"/>
      <c r="D52" s="23"/>
      <c r="E52" s="30"/>
      <c r="F52" s="30"/>
    </row>
    <row r="53" spans="3:6" ht="13.5" customHeight="1">
      <c r="C53" s="19"/>
      <c r="D53" s="25"/>
      <c r="E53" s="22"/>
      <c r="F53" s="22"/>
    </row>
    <row r="54" spans="4:6" ht="13.5" customHeight="1">
      <c r="D54" s="17"/>
      <c r="E54" s="18"/>
      <c r="F54" s="18"/>
    </row>
    <row r="55" spans="2:6" ht="13.5" customHeight="1">
      <c r="B55" s="19"/>
      <c r="D55" s="17"/>
      <c r="E55" s="20"/>
      <c r="F55" s="20"/>
    </row>
    <row r="56" spans="3:6" ht="13.5" customHeight="1">
      <c r="C56" s="19"/>
      <c r="D56" s="17"/>
      <c r="E56" s="29"/>
      <c r="F56" s="29"/>
    </row>
    <row r="57" spans="3:6" ht="13.5" customHeight="1">
      <c r="C57" s="19"/>
      <c r="D57" s="25"/>
      <c r="E57" s="22"/>
      <c r="F57" s="22"/>
    </row>
    <row r="58" spans="4:6" ht="13.5" customHeight="1">
      <c r="D58" s="23"/>
      <c r="E58" s="18"/>
      <c r="F58" s="18"/>
    </row>
    <row r="59" spans="3:6" ht="13.5" customHeight="1">
      <c r="C59" s="19"/>
      <c r="D59" s="23"/>
      <c r="E59" s="29"/>
      <c r="F59" s="29"/>
    </row>
    <row r="60" spans="4:6" ht="22.5" customHeight="1">
      <c r="D60" s="25"/>
      <c r="E60" s="28"/>
      <c r="F60" s="28"/>
    </row>
    <row r="61" spans="4:6" ht="13.5" customHeight="1">
      <c r="D61" s="17"/>
      <c r="E61" s="18"/>
      <c r="F61" s="18"/>
    </row>
    <row r="62" spans="4:6" ht="13.5" customHeight="1">
      <c r="D62" s="25"/>
      <c r="E62" s="22"/>
      <c r="F62" s="22"/>
    </row>
    <row r="63" spans="4:6" ht="13.5" customHeight="1">
      <c r="D63" s="17"/>
      <c r="E63" s="18"/>
      <c r="F63" s="18"/>
    </row>
    <row r="64" spans="4:6" ht="13.5" customHeight="1">
      <c r="D64" s="17"/>
      <c r="E64" s="18"/>
      <c r="F64" s="18"/>
    </row>
    <row r="65" spans="1:6" ht="13.5" customHeight="1">
      <c r="A65" s="19"/>
      <c r="D65" s="31"/>
      <c r="E65" s="29"/>
      <c r="F65" s="29"/>
    </row>
    <row r="66" spans="2:6" ht="13.5" customHeight="1">
      <c r="B66" s="19"/>
      <c r="C66" s="19"/>
      <c r="D66" s="32"/>
      <c r="E66" s="29"/>
      <c r="F66" s="29"/>
    </row>
    <row r="67" spans="2:6" ht="13.5" customHeight="1">
      <c r="B67" s="19"/>
      <c r="C67" s="19"/>
      <c r="D67" s="32"/>
      <c r="E67" s="20"/>
      <c r="F67" s="20"/>
    </row>
    <row r="68" spans="2:6" ht="13.5" customHeight="1">
      <c r="B68" s="19"/>
      <c r="C68" s="19"/>
      <c r="D68" s="25"/>
      <c r="E68" s="26"/>
      <c r="F68" s="26"/>
    </row>
    <row r="69" spans="4:6" ht="12.75">
      <c r="D69" s="17"/>
      <c r="E69" s="18"/>
      <c r="F69" s="18"/>
    </row>
    <row r="70" spans="2:6" ht="12.75">
      <c r="B70" s="19"/>
      <c r="D70" s="17"/>
      <c r="E70" s="29"/>
      <c r="F70" s="29"/>
    </row>
    <row r="71" spans="3:6" ht="12.75">
      <c r="C71" s="19"/>
      <c r="D71" s="17"/>
      <c r="E71" s="20"/>
      <c r="F71" s="20"/>
    </row>
    <row r="72" spans="3:6" ht="12.75">
      <c r="C72" s="19"/>
      <c r="D72" s="25"/>
      <c r="E72" s="22"/>
      <c r="F72" s="22"/>
    </row>
    <row r="73" spans="4:6" ht="12.75">
      <c r="D73" s="17"/>
      <c r="E73" s="18"/>
      <c r="F73" s="18"/>
    </row>
    <row r="74" spans="4:6" ht="12.75">
      <c r="D74" s="17"/>
      <c r="E74" s="18"/>
      <c r="F74" s="18"/>
    </row>
    <row r="75" spans="4:6" ht="12.75">
      <c r="D75" s="33"/>
      <c r="E75" s="34"/>
      <c r="F75" s="34"/>
    </row>
    <row r="76" spans="4:6" ht="12.75">
      <c r="D76" s="17"/>
      <c r="E76" s="18"/>
      <c r="F76" s="18"/>
    </row>
    <row r="77" spans="4:6" ht="12.75">
      <c r="D77" s="17"/>
      <c r="E77" s="18"/>
      <c r="F77" s="18"/>
    </row>
    <row r="78" spans="4:6" ht="12.75">
      <c r="D78" s="17"/>
      <c r="E78" s="18"/>
      <c r="F78" s="18"/>
    </row>
    <row r="79" spans="4:6" ht="12.75">
      <c r="D79" s="25"/>
      <c r="E79" s="22"/>
      <c r="F79" s="22"/>
    </row>
    <row r="80" spans="4:6" ht="12.75">
      <c r="D80" s="17"/>
      <c r="E80" s="18"/>
      <c r="F80" s="18"/>
    </row>
    <row r="81" spans="4:6" ht="12.75">
      <c r="D81" s="25"/>
      <c r="E81" s="22"/>
      <c r="F81" s="22"/>
    </row>
    <row r="82" spans="4:6" ht="12.75">
      <c r="D82" s="17"/>
      <c r="E82" s="18"/>
      <c r="F82" s="18"/>
    </row>
    <row r="83" spans="4:6" ht="12.75">
      <c r="D83" s="17"/>
      <c r="E83" s="18"/>
      <c r="F83" s="18"/>
    </row>
    <row r="84" spans="4:6" ht="12.75">
      <c r="D84" s="17"/>
      <c r="E84" s="18"/>
      <c r="F84" s="18"/>
    </row>
    <row r="85" spans="4:6" ht="12.75">
      <c r="D85" s="17"/>
      <c r="E85" s="18"/>
      <c r="F85" s="18"/>
    </row>
    <row r="86" spans="1:6" ht="28.5" customHeight="1">
      <c r="A86" s="35"/>
      <c r="B86" s="35"/>
      <c r="C86" s="35"/>
      <c r="D86" s="36"/>
      <c r="E86" s="37"/>
      <c r="F86" s="90"/>
    </row>
    <row r="87" spans="3:6" ht="12.75">
      <c r="C87" s="19"/>
      <c r="D87" s="17"/>
      <c r="E87" s="20"/>
      <c r="F87" s="20"/>
    </row>
    <row r="88" spans="4:6" ht="12.75">
      <c r="D88" s="38"/>
      <c r="E88" s="39"/>
      <c r="F88" s="39"/>
    </row>
    <row r="89" spans="4:6" ht="12.75">
      <c r="D89" s="17"/>
      <c r="E89" s="18"/>
      <c r="F89" s="18"/>
    </row>
    <row r="90" spans="4:6" ht="12.75">
      <c r="D90" s="33"/>
      <c r="E90" s="34"/>
      <c r="F90" s="34"/>
    </row>
    <row r="91" spans="4:6" ht="12.75">
      <c r="D91" s="33"/>
      <c r="E91" s="34"/>
      <c r="F91" s="34"/>
    </row>
    <row r="92" spans="4:6" ht="12.75">
      <c r="D92" s="17"/>
      <c r="E92" s="18"/>
      <c r="F92" s="18"/>
    </row>
    <row r="93" spans="4:6" ht="12.75">
      <c r="D93" s="25"/>
      <c r="E93" s="22"/>
      <c r="F93" s="22"/>
    </row>
    <row r="94" spans="4:6" ht="12.75">
      <c r="D94" s="17"/>
      <c r="E94" s="18"/>
      <c r="F94" s="18"/>
    </row>
    <row r="95" spans="4:6" ht="12.75">
      <c r="D95" s="17"/>
      <c r="E95" s="18"/>
      <c r="F95" s="18"/>
    </row>
    <row r="96" spans="4:6" ht="12.75">
      <c r="D96" s="25"/>
      <c r="E96" s="22"/>
      <c r="F96" s="22"/>
    </row>
    <row r="97" spans="4:6" ht="12.75">
      <c r="D97" s="17"/>
      <c r="E97" s="18"/>
      <c r="F97" s="18"/>
    </row>
    <row r="98" spans="4:6" ht="12.75">
      <c r="D98" s="33"/>
      <c r="E98" s="34"/>
      <c r="F98" s="34"/>
    </row>
    <row r="99" spans="4:6" ht="12.75">
      <c r="D99" s="25"/>
      <c r="E99" s="39"/>
      <c r="F99" s="39"/>
    </row>
    <row r="100" spans="4:6" ht="12.75">
      <c r="D100" s="23"/>
      <c r="E100" s="34"/>
      <c r="F100" s="34"/>
    </row>
    <row r="101" spans="4:6" ht="12.75">
      <c r="D101" s="25"/>
      <c r="E101" s="22"/>
      <c r="F101" s="22"/>
    </row>
    <row r="102" spans="4:6" ht="12.75">
      <c r="D102" s="17"/>
      <c r="E102" s="18"/>
      <c r="F102" s="18"/>
    </row>
    <row r="103" spans="3:6" ht="12.75">
      <c r="C103" s="19"/>
      <c r="D103" s="17"/>
      <c r="E103" s="20"/>
      <c r="F103" s="20"/>
    </row>
    <row r="104" spans="4:6" ht="12.75">
      <c r="D104" s="23"/>
      <c r="E104" s="22"/>
      <c r="F104" s="22"/>
    </row>
    <row r="105" spans="4:6" ht="12.75">
      <c r="D105" s="23"/>
      <c r="E105" s="34"/>
      <c r="F105" s="34"/>
    </row>
    <row r="106" spans="3:6" ht="12.75">
      <c r="C106" s="19"/>
      <c r="D106" s="23"/>
      <c r="E106" s="40"/>
      <c r="F106" s="40"/>
    </row>
    <row r="107" spans="3:6" ht="12.75">
      <c r="C107" s="19"/>
      <c r="D107" s="25"/>
      <c r="E107" s="26"/>
      <c r="F107" s="26"/>
    </row>
    <row r="108" spans="4:6" ht="12.75">
      <c r="D108" s="17"/>
      <c r="E108" s="18"/>
      <c r="F108" s="18"/>
    </row>
    <row r="109" spans="4:6" ht="12.75">
      <c r="D109" s="38"/>
      <c r="E109" s="41"/>
      <c r="F109" s="41"/>
    </row>
    <row r="110" spans="4:6" ht="11.25" customHeight="1">
      <c r="D110" s="33"/>
      <c r="E110" s="34"/>
      <c r="F110" s="34"/>
    </row>
    <row r="111" spans="2:6" ht="24" customHeight="1">
      <c r="B111" s="19"/>
      <c r="D111" s="33"/>
      <c r="E111" s="42"/>
      <c r="F111" s="42"/>
    </row>
    <row r="112" spans="3:6" ht="15" customHeight="1">
      <c r="C112" s="19"/>
      <c r="D112" s="33"/>
      <c r="E112" s="42"/>
      <c r="F112" s="42"/>
    </row>
    <row r="113" spans="4:6" ht="11.25" customHeight="1">
      <c r="D113" s="38"/>
      <c r="E113" s="39"/>
      <c r="F113" s="39"/>
    </row>
    <row r="114" spans="4:6" ht="12.75">
      <c r="D114" s="33"/>
      <c r="E114" s="34"/>
      <c r="F114" s="34"/>
    </row>
    <row r="115" spans="2:6" ht="13.5" customHeight="1">
      <c r="B115" s="19"/>
      <c r="D115" s="33"/>
      <c r="E115" s="43"/>
      <c r="F115" s="43"/>
    </row>
    <row r="116" spans="3:6" ht="12.75" customHeight="1">
      <c r="C116" s="19"/>
      <c r="D116" s="33"/>
      <c r="E116" s="20"/>
      <c r="F116" s="20"/>
    </row>
    <row r="117" spans="3:6" ht="12.75" customHeight="1">
      <c r="C117" s="19"/>
      <c r="D117" s="25"/>
      <c r="E117" s="26"/>
      <c r="F117" s="26"/>
    </row>
    <row r="118" spans="4:6" ht="12.75">
      <c r="D118" s="17"/>
      <c r="E118" s="18"/>
      <c r="F118" s="18"/>
    </row>
    <row r="119" spans="3:6" ht="12.75">
      <c r="C119" s="19"/>
      <c r="D119" s="17"/>
      <c r="E119" s="40"/>
      <c r="F119" s="40"/>
    </row>
    <row r="120" spans="4:6" ht="12.75">
      <c r="D120" s="38"/>
      <c r="E120" s="39"/>
      <c r="F120" s="39"/>
    </row>
    <row r="121" spans="4:6" ht="12.75">
      <c r="D121" s="33"/>
      <c r="E121" s="34"/>
      <c r="F121" s="34"/>
    </row>
    <row r="122" spans="4:6" ht="12.75">
      <c r="D122" s="17"/>
      <c r="E122" s="18"/>
      <c r="F122" s="18"/>
    </row>
    <row r="123" spans="1:6" ht="19.5" customHeight="1">
      <c r="A123" s="44"/>
      <c r="B123" s="5"/>
      <c r="C123" s="5"/>
      <c r="D123" s="5"/>
      <c r="E123" s="29"/>
      <c r="F123" s="29"/>
    </row>
    <row r="124" spans="1:6" ht="15" customHeight="1">
      <c r="A124" s="19"/>
      <c r="D124" s="31"/>
      <c r="E124" s="29"/>
      <c r="F124" s="29"/>
    </row>
    <row r="125" spans="1:6" ht="12.75">
      <c r="A125" s="19"/>
      <c r="B125" s="19"/>
      <c r="D125" s="31"/>
      <c r="E125" s="20"/>
      <c r="F125" s="20"/>
    </row>
    <row r="126" spans="3:6" ht="12.75">
      <c r="C126" s="19"/>
      <c r="D126" s="17"/>
      <c r="E126" s="29"/>
      <c r="F126" s="29"/>
    </row>
    <row r="127" spans="4:6" ht="12.75">
      <c r="D127" s="21"/>
      <c r="E127" s="22"/>
      <c r="F127" s="22"/>
    </row>
    <row r="128" spans="2:6" ht="12.75">
      <c r="B128" s="19"/>
      <c r="D128" s="17"/>
      <c r="E128" s="20"/>
      <c r="F128" s="20"/>
    </row>
    <row r="129" spans="3:6" ht="12.75">
      <c r="C129" s="19"/>
      <c r="D129" s="17"/>
      <c r="E129" s="20"/>
      <c r="F129" s="20"/>
    </row>
    <row r="130" spans="4:6" ht="12.75">
      <c r="D130" s="25"/>
      <c r="E130" s="26"/>
      <c r="F130" s="26"/>
    </row>
    <row r="131" spans="3:6" ht="22.5" customHeight="1">
      <c r="C131" s="19"/>
      <c r="D131" s="17"/>
      <c r="E131" s="27"/>
      <c r="F131" s="27"/>
    </row>
    <row r="132" spans="4:6" ht="12.75">
      <c r="D132" s="17"/>
      <c r="E132" s="26"/>
      <c r="F132" s="26"/>
    </row>
    <row r="133" spans="2:6" ht="12.75">
      <c r="B133" s="19"/>
      <c r="D133" s="23"/>
      <c r="E133" s="29"/>
      <c r="F133" s="29"/>
    </row>
    <row r="134" spans="3:6" ht="12.75">
      <c r="C134" s="19"/>
      <c r="D134" s="23"/>
      <c r="E134" s="30"/>
      <c r="F134" s="30"/>
    </row>
    <row r="135" spans="4:6" ht="12.75">
      <c r="D135" s="25"/>
      <c r="E135" s="22"/>
      <c r="F135" s="22"/>
    </row>
    <row r="136" spans="1:6" ht="13.5" customHeight="1">
      <c r="A136" s="19"/>
      <c r="D136" s="31"/>
      <c r="E136" s="29"/>
      <c r="F136" s="29"/>
    </row>
    <row r="137" spans="2:6" ht="13.5" customHeight="1">
      <c r="B137" s="19"/>
      <c r="D137" s="17"/>
      <c r="E137" s="29"/>
      <c r="F137" s="29"/>
    </row>
    <row r="138" spans="3:6" ht="13.5" customHeight="1">
      <c r="C138" s="19"/>
      <c r="D138" s="17"/>
      <c r="E138" s="20"/>
      <c r="F138" s="20"/>
    </row>
    <row r="139" spans="3:6" ht="12.75">
      <c r="C139" s="19"/>
      <c r="D139" s="25"/>
      <c r="E139" s="22"/>
      <c r="F139" s="22"/>
    </row>
    <row r="140" spans="3:6" ht="12.75">
      <c r="C140" s="19"/>
      <c r="D140" s="17"/>
      <c r="E140" s="20"/>
      <c r="F140" s="20"/>
    </row>
    <row r="141" spans="4:6" ht="12.75">
      <c r="D141" s="38"/>
      <c r="E141" s="39"/>
      <c r="F141" s="39"/>
    </row>
    <row r="142" spans="3:6" ht="12.75">
      <c r="C142" s="19"/>
      <c r="D142" s="23"/>
      <c r="E142" s="40"/>
      <c r="F142" s="40"/>
    </row>
    <row r="143" spans="3:6" ht="12.75">
      <c r="C143" s="19"/>
      <c r="D143" s="25"/>
      <c r="E143" s="26"/>
      <c r="F143" s="26"/>
    </row>
    <row r="144" spans="4:6" ht="12.75">
      <c r="D144" s="38"/>
      <c r="E144" s="45"/>
      <c r="F144" s="45"/>
    </row>
    <row r="145" spans="2:6" ht="12.75">
      <c r="B145" s="19"/>
      <c r="D145" s="33"/>
      <c r="E145" s="43"/>
      <c r="F145" s="43"/>
    </row>
    <row r="146" spans="3:6" ht="12.75">
      <c r="C146" s="19"/>
      <c r="D146" s="33"/>
      <c r="E146" s="20"/>
      <c r="F146" s="20"/>
    </row>
    <row r="147" spans="3:6" ht="12.75">
      <c r="C147" s="19"/>
      <c r="D147" s="25"/>
      <c r="E147" s="26"/>
      <c r="F147" s="26"/>
    </row>
    <row r="148" spans="3:6" ht="12.75">
      <c r="C148" s="19"/>
      <c r="D148" s="25"/>
      <c r="E148" s="26"/>
      <c r="F148" s="26"/>
    </row>
    <row r="149" spans="4:6" ht="12.75">
      <c r="D149" s="17"/>
      <c r="E149" s="18"/>
      <c r="F149" s="18"/>
    </row>
    <row r="150" spans="1:6" s="46" customFormat="1" ht="18" customHeight="1">
      <c r="A150" s="198"/>
      <c r="B150" s="199"/>
      <c r="C150" s="199"/>
      <c r="D150" s="199"/>
      <c r="E150" s="199"/>
      <c r="F150" s="91"/>
    </row>
    <row r="151" spans="1:6" ht="28.5" customHeight="1">
      <c r="A151" s="35"/>
      <c r="B151" s="35"/>
      <c r="C151" s="35"/>
      <c r="D151" s="36"/>
      <c r="E151" s="37"/>
      <c r="F151" s="90"/>
    </row>
    <row r="153" spans="1:6" ht="15.75">
      <c r="A153" s="48"/>
      <c r="B153" s="19"/>
      <c r="C153" s="19"/>
      <c r="D153" s="49"/>
      <c r="E153" s="4"/>
      <c r="F153" s="4"/>
    </row>
    <row r="154" spans="1:6" ht="12.75">
      <c r="A154" s="19"/>
      <c r="B154" s="19"/>
      <c r="C154" s="19"/>
      <c r="D154" s="49"/>
      <c r="E154" s="4"/>
      <c r="F154" s="4"/>
    </row>
    <row r="155" spans="1:6" ht="17.25" customHeight="1">
      <c r="A155" s="19"/>
      <c r="B155" s="19"/>
      <c r="C155" s="19"/>
      <c r="D155" s="49"/>
      <c r="E155" s="4"/>
      <c r="F155" s="4"/>
    </row>
    <row r="156" spans="1:6" ht="13.5" customHeight="1">
      <c r="A156" s="19"/>
      <c r="B156" s="19"/>
      <c r="C156" s="19"/>
      <c r="D156" s="49"/>
      <c r="E156" s="4"/>
      <c r="F156" s="4"/>
    </row>
    <row r="157" spans="1:6" ht="12.75">
      <c r="A157" s="19"/>
      <c r="B157" s="19"/>
      <c r="C157" s="19"/>
      <c r="D157" s="49"/>
      <c r="E157" s="4"/>
      <c r="F157" s="4"/>
    </row>
    <row r="158" spans="1:3" ht="12.75">
      <c r="A158" s="19"/>
      <c r="B158" s="19"/>
      <c r="C158" s="19"/>
    </row>
    <row r="159" spans="1:6" ht="12.75">
      <c r="A159" s="19"/>
      <c r="B159" s="19"/>
      <c r="C159" s="19"/>
      <c r="D159" s="49"/>
      <c r="E159" s="4"/>
      <c r="F159" s="4"/>
    </row>
    <row r="160" spans="1:6" ht="12.75">
      <c r="A160" s="19"/>
      <c r="B160" s="19"/>
      <c r="C160" s="19"/>
      <c r="D160" s="49"/>
      <c r="E160" s="50"/>
      <c r="F160" s="50"/>
    </row>
    <row r="161" spans="1:6" ht="12.75">
      <c r="A161" s="19"/>
      <c r="B161" s="19"/>
      <c r="C161" s="19"/>
      <c r="D161" s="49"/>
      <c r="E161" s="4"/>
      <c r="F161" s="4"/>
    </row>
    <row r="162" spans="1:6" ht="22.5" customHeight="1">
      <c r="A162" s="19"/>
      <c r="B162" s="19"/>
      <c r="C162" s="19"/>
      <c r="D162" s="49"/>
      <c r="E162" s="27"/>
      <c r="F162" s="27"/>
    </row>
    <row r="163" spans="4:6" ht="22.5" customHeight="1">
      <c r="D163" s="25"/>
      <c r="E163" s="28"/>
      <c r="F163" s="28"/>
    </row>
  </sheetData>
  <sheetProtection/>
  <mergeCells count="8">
    <mergeCell ref="A1:H1"/>
    <mergeCell ref="B16:H16"/>
    <mergeCell ref="B18:H18"/>
    <mergeCell ref="B27:H27"/>
    <mergeCell ref="B29:H29"/>
    <mergeCell ref="A150:E150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255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3"/>
  <sheetViews>
    <sheetView zoomScalePageLayoutView="0" workbookViewId="0" topLeftCell="A16">
      <selection activeCell="Q20" sqref="Q20"/>
    </sheetView>
  </sheetViews>
  <sheetFormatPr defaultColWidth="11.421875" defaultRowHeight="12.75"/>
  <cols>
    <col min="1" max="1" width="6.7109375" style="58" customWidth="1"/>
    <col min="2" max="2" width="33.28125" style="61" customWidth="1"/>
    <col min="3" max="3" width="13.00390625" style="2" customWidth="1"/>
    <col min="4" max="4" width="11.421875" style="2" bestFit="1" customWidth="1"/>
    <col min="5" max="5" width="9.8515625" style="2" customWidth="1"/>
    <col min="6" max="6" width="14.140625" style="2" bestFit="1" customWidth="1"/>
    <col min="7" max="7" width="12.00390625" style="2" customWidth="1"/>
    <col min="8" max="8" width="7.8515625" style="2" customWidth="1"/>
    <col min="9" max="9" width="9.57421875" style="2" customWidth="1"/>
    <col min="10" max="10" width="10.00390625" style="2" customWidth="1"/>
    <col min="11" max="12" width="12.28125" style="2" bestFit="1" customWidth="1"/>
    <col min="13" max="16384" width="11.421875" style="3" customWidth="1"/>
  </cols>
  <sheetData>
    <row r="1" spans="1:12" ht="24" customHeight="1" thickBot="1">
      <c r="A1" s="200" t="s">
        <v>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4" customFormat="1" ht="90">
      <c r="A2" s="134" t="s">
        <v>17</v>
      </c>
      <c r="B2" s="135" t="s">
        <v>18</v>
      </c>
      <c r="C2" s="136" t="s">
        <v>63</v>
      </c>
      <c r="D2" s="137" t="s">
        <v>11</v>
      </c>
      <c r="E2" s="137" t="s">
        <v>12</v>
      </c>
      <c r="F2" s="138" t="s">
        <v>61</v>
      </c>
      <c r="G2" s="137" t="s">
        <v>57</v>
      </c>
      <c r="H2" s="137" t="s">
        <v>62</v>
      </c>
      <c r="I2" s="137" t="s">
        <v>14</v>
      </c>
      <c r="J2" s="137" t="s">
        <v>52</v>
      </c>
      <c r="K2" s="136" t="s">
        <v>64</v>
      </c>
      <c r="L2" s="139" t="s">
        <v>65</v>
      </c>
    </row>
    <row r="3" spans="1:12" ht="12.75">
      <c r="A3" s="140"/>
      <c r="B3" s="7"/>
      <c r="C3" s="3"/>
      <c r="D3" s="3"/>
      <c r="E3" s="3"/>
      <c r="F3" s="129"/>
      <c r="G3" s="3"/>
      <c r="H3" s="3"/>
      <c r="I3" s="3"/>
      <c r="J3" s="3"/>
      <c r="K3" s="3"/>
      <c r="L3" s="141"/>
    </row>
    <row r="4" spans="1:12" s="4" customFormat="1" ht="12.75">
      <c r="A4" s="140" t="s">
        <v>40</v>
      </c>
      <c r="B4" s="59" t="s">
        <v>54</v>
      </c>
      <c r="F4" s="130"/>
      <c r="H4" s="4" t="s">
        <v>40</v>
      </c>
      <c r="L4" s="142"/>
    </row>
    <row r="5" spans="1:12" ht="12.75">
      <c r="A5" s="140"/>
      <c r="B5" s="60" t="s">
        <v>53</v>
      </c>
      <c r="C5" s="3"/>
      <c r="D5" s="3"/>
      <c r="E5" s="3"/>
      <c r="F5" s="129"/>
      <c r="G5" s="3"/>
      <c r="H5" s="3"/>
      <c r="I5" s="3"/>
      <c r="J5" s="3"/>
      <c r="K5" s="3"/>
      <c r="L5" s="141"/>
    </row>
    <row r="6" spans="1:13" s="4" customFormat="1" ht="12.75">
      <c r="A6" s="140"/>
      <c r="B6" s="60" t="s">
        <v>49</v>
      </c>
      <c r="C6" s="73"/>
      <c r="F6" s="130"/>
      <c r="L6" s="142"/>
      <c r="M6" s="4" t="s">
        <v>40</v>
      </c>
    </row>
    <row r="7" spans="1:12" s="4" customFormat="1" ht="49.5" customHeight="1">
      <c r="A7" s="143" t="s">
        <v>38</v>
      </c>
      <c r="B7" s="60" t="s">
        <v>50</v>
      </c>
      <c r="C7" s="73"/>
      <c r="F7" s="130"/>
      <c r="L7" s="142"/>
    </row>
    <row r="8" spans="1:12" s="4" customFormat="1" ht="12.75">
      <c r="A8" s="144">
        <v>3</v>
      </c>
      <c r="B8" s="123" t="s">
        <v>19</v>
      </c>
      <c r="C8" s="124">
        <f>SUM(C9+C13+C18)</f>
        <v>2629010</v>
      </c>
      <c r="D8" s="125"/>
      <c r="E8" s="125"/>
      <c r="F8" s="131"/>
      <c r="G8" s="125"/>
      <c r="H8" s="125"/>
      <c r="I8" s="125"/>
      <c r="J8" s="125"/>
      <c r="K8" s="125"/>
      <c r="L8" s="145"/>
    </row>
    <row r="9" spans="1:13" s="4" customFormat="1" ht="12.75">
      <c r="A9" s="144">
        <v>31</v>
      </c>
      <c r="B9" s="123" t="s">
        <v>20</v>
      </c>
      <c r="C9" s="124">
        <f>SUM(C10:C12)</f>
        <v>1679816</v>
      </c>
      <c r="D9" s="124"/>
      <c r="E9" s="124"/>
      <c r="F9" s="132"/>
      <c r="G9" s="124">
        <f>SUM(G10:G12)</f>
        <v>1679816</v>
      </c>
      <c r="H9" s="124"/>
      <c r="I9" s="124"/>
      <c r="J9" s="124"/>
      <c r="K9" s="124">
        <v>1688835</v>
      </c>
      <c r="L9" s="146">
        <v>1689592</v>
      </c>
      <c r="M9" s="73"/>
    </row>
    <row r="10" spans="1:13" ht="12.75">
      <c r="A10" s="147">
        <v>311</v>
      </c>
      <c r="B10" s="126" t="s">
        <v>21</v>
      </c>
      <c r="C10" s="122">
        <f>SUM(G10)</f>
        <v>1404081</v>
      </c>
      <c r="D10" s="122"/>
      <c r="E10" s="122"/>
      <c r="F10" s="133"/>
      <c r="G10" s="122">
        <v>1404081</v>
      </c>
      <c r="H10" s="122"/>
      <c r="I10" s="122"/>
      <c r="J10" s="122"/>
      <c r="K10" s="122"/>
      <c r="L10" s="148"/>
      <c r="M10" s="74"/>
    </row>
    <row r="11" spans="1:13" ht="12.75">
      <c r="A11" s="147">
        <v>312</v>
      </c>
      <c r="B11" s="126" t="s">
        <v>22</v>
      </c>
      <c r="C11" s="122">
        <f>SUM(G11)</f>
        <v>45194</v>
      </c>
      <c r="D11" s="122"/>
      <c r="E11" s="122"/>
      <c r="F11" s="133"/>
      <c r="G11" s="122">
        <v>45194</v>
      </c>
      <c r="H11" s="122"/>
      <c r="I11" s="122"/>
      <c r="J11" s="122"/>
      <c r="K11" s="122"/>
      <c r="L11" s="148"/>
      <c r="M11" s="74"/>
    </row>
    <row r="12" spans="1:13" ht="12.75">
      <c r="A12" s="147">
        <v>313</v>
      </c>
      <c r="B12" s="126" t="s">
        <v>23</v>
      </c>
      <c r="C12" s="122">
        <f>SUM(G12)</f>
        <v>230541</v>
      </c>
      <c r="D12" s="122"/>
      <c r="E12" s="122"/>
      <c r="F12" s="133"/>
      <c r="G12" s="122">
        <v>230541</v>
      </c>
      <c r="H12" s="122"/>
      <c r="I12" s="122"/>
      <c r="J12" s="122"/>
      <c r="K12" s="122"/>
      <c r="L12" s="148"/>
      <c r="M12" s="74"/>
    </row>
    <row r="13" spans="1:13" s="4" customFormat="1" ht="12.75">
      <c r="A13" s="144">
        <v>32</v>
      </c>
      <c r="B13" s="123" t="s">
        <v>24</v>
      </c>
      <c r="C13" s="124">
        <f>SUM(C14:C17)</f>
        <v>941594</v>
      </c>
      <c r="D13" s="124">
        <f>SUM(D14:D17)</f>
        <v>503921</v>
      </c>
      <c r="E13" s="124">
        <f>SUM(E14:E17)</f>
        <v>20000</v>
      </c>
      <c r="F13" s="132">
        <f>SUM(F14:F17)</f>
        <v>397400</v>
      </c>
      <c r="G13" s="124"/>
      <c r="H13" s="124">
        <f>SUM(H14:H17)</f>
        <v>2273</v>
      </c>
      <c r="I13" s="124">
        <f>SUM(I14:I17)</f>
        <v>3000</v>
      </c>
      <c r="J13" s="124">
        <f>SUM(J16)</f>
        <v>15000</v>
      </c>
      <c r="K13" s="124">
        <v>976932</v>
      </c>
      <c r="L13" s="146">
        <v>976932</v>
      </c>
      <c r="M13" s="73"/>
    </row>
    <row r="14" spans="1:13" ht="12.75">
      <c r="A14" s="147">
        <v>321</v>
      </c>
      <c r="B14" s="126" t="s">
        <v>25</v>
      </c>
      <c r="C14" s="122">
        <f>SUM(D14:J14)</f>
        <v>49627</v>
      </c>
      <c r="D14" s="122">
        <v>48027</v>
      </c>
      <c r="E14" s="122"/>
      <c r="F14" s="133">
        <v>1600</v>
      </c>
      <c r="G14" s="122"/>
      <c r="H14" s="122"/>
      <c r="I14" s="122"/>
      <c r="J14" s="122"/>
      <c r="K14" s="122"/>
      <c r="L14" s="148"/>
      <c r="M14" s="74"/>
    </row>
    <row r="15" spans="1:13" ht="12.75">
      <c r="A15" s="147">
        <v>322</v>
      </c>
      <c r="B15" s="126" t="s">
        <v>26</v>
      </c>
      <c r="C15" s="122">
        <f>SUM(D15:J15)</f>
        <v>609000</v>
      </c>
      <c r="D15" s="122">
        <v>250327</v>
      </c>
      <c r="E15" s="122">
        <v>20000</v>
      </c>
      <c r="F15" s="133">
        <v>334900</v>
      </c>
      <c r="G15" s="122"/>
      <c r="H15" s="122">
        <v>2273</v>
      </c>
      <c r="I15" s="122">
        <v>1500</v>
      </c>
      <c r="J15" s="122"/>
      <c r="K15" s="122"/>
      <c r="L15" s="148"/>
      <c r="M15" s="74"/>
    </row>
    <row r="16" spans="1:13" ht="12.75">
      <c r="A16" s="147">
        <v>323</v>
      </c>
      <c r="B16" s="126" t="s">
        <v>27</v>
      </c>
      <c r="C16" s="122">
        <f>SUM(D16:J16)</f>
        <v>246215</v>
      </c>
      <c r="D16" s="122">
        <v>176215</v>
      </c>
      <c r="E16" s="122"/>
      <c r="F16" s="133">
        <v>53500</v>
      </c>
      <c r="G16" s="122"/>
      <c r="H16" s="122"/>
      <c r="I16" s="122">
        <v>1500</v>
      </c>
      <c r="J16" s="122">
        <v>15000</v>
      </c>
      <c r="K16" s="122"/>
      <c r="L16" s="148"/>
      <c r="M16" s="74"/>
    </row>
    <row r="17" spans="1:13" ht="25.5">
      <c r="A17" s="147">
        <v>329</v>
      </c>
      <c r="B17" s="126" t="s">
        <v>28</v>
      </c>
      <c r="C17" s="122">
        <f>SUM(D17:J17)</f>
        <v>36752</v>
      </c>
      <c r="D17" s="122">
        <v>29352</v>
      </c>
      <c r="E17" s="122"/>
      <c r="F17" s="133">
        <v>7400</v>
      </c>
      <c r="G17" s="122"/>
      <c r="H17" s="122"/>
      <c r="I17" s="122"/>
      <c r="J17" s="122"/>
      <c r="K17" s="122"/>
      <c r="L17" s="148"/>
      <c r="M17" s="74"/>
    </row>
    <row r="18" spans="1:13" s="4" customFormat="1" ht="12.75">
      <c r="A18" s="144">
        <v>34</v>
      </c>
      <c r="B18" s="123" t="s">
        <v>29</v>
      </c>
      <c r="C18" s="124">
        <f>SUM(C19:C19)</f>
        <v>7600</v>
      </c>
      <c r="D18" s="124">
        <f>SUM(D19:D19)</f>
        <v>7500</v>
      </c>
      <c r="E18" s="124">
        <f>SUM(E19:E19)</f>
        <v>100</v>
      </c>
      <c r="F18" s="132"/>
      <c r="G18" s="124"/>
      <c r="H18" s="124"/>
      <c r="I18" s="124"/>
      <c r="J18" s="124"/>
      <c r="K18" s="124">
        <v>8000</v>
      </c>
      <c r="L18" s="146">
        <v>8000</v>
      </c>
      <c r="M18" s="73"/>
    </row>
    <row r="19" spans="1:13" ht="12.75">
      <c r="A19" s="147">
        <v>343</v>
      </c>
      <c r="B19" s="126" t="s">
        <v>30</v>
      </c>
      <c r="C19" s="122">
        <f>SUM(D19:J19)</f>
        <v>7600</v>
      </c>
      <c r="D19" s="122">
        <v>7500</v>
      </c>
      <c r="E19" s="122">
        <v>100</v>
      </c>
      <c r="F19" s="133"/>
      <c r="G19" s="122"/>
      <c r="H19" s="122"/>
      <c r="I19" s="122"/>
      <c r="J19" s="122"/>
      <c r="K19" s="122"/>
      <c r="L19" s="148"/>
      <c r="M19" s="74"/>
    </row>
    <row r="20" spans="1:13" s="4" customFormat="1" ht="25.5">
      <c r="A20" s="144">
        <v>4</v>
      </c>
      <c r="B20" s="123" t="s">
        <v>32</v>
      </c>
      <c r="C20" s="124">
        <f>SUM(C21+C24)</f>
        <v>947500</v>
      </c>
      <c r="D20" s="124"/>
      <c r="E20" s="124"/>
      <c r="F20" s="132">
        <f>SUM(F21+F24)</f>
        <v>687500</v>
      </c>
      <c r="G20" s="124"/>
      <c r="H20" s="124"/>
      <c r="I20" s="124"/>
      <c r="J20" s="124">
        <f>SUM(J21+J24)</f>
        <v>260000</v>
      </c>
      <c r="K20" s="124"/>
      <c r="L20" s="146"/>
      <c r="M20" s="73"/>
    </row>
    <row r="21" spans="1:13" s="4" customFormat="1" ht="25.5">
      <c r="A21" s="144">
        <v>42</v>
      </c>
      <c r="B21" s="123" t="s">
        <v>33</v>
      </c>
      <c r="C21" s="124">
        <f>SUM(C22:C23)</f>
        <v>172500</v>
      </c>
      <c r="D21" s="124"/>
      <c r="E21" s="124"/>
      <c r="F21" s="132">
        <f>SUM(F22:F23)</f>
        <v>12500</v>
      </c>
      <c r="G21" s="124"/>
      <c r="H21" s="124"/>
      <c r="I21" s="124"/>
      <c r="J21" s="124">
        <f>SUM(J22+J25)</f>
        <v>260000</v>
      </c>
      <c r="K21" s="124">
        <v>2500</v>
      </c>
      <c r="L21" s="146">
        <v>2500</v>
      </c>
      <c r="M21" s="73"/>
    </row>
    <row r="22" spans="1:13" ht="12.75">
      <c r="A22" s="147">
        <v>422</v>
      </c>
      <c r="B22" s="126" t="s">
        <v>31</v>
      </c>
      <c r="C22" s="122">
        <f>SUM(D22:J22)</f>
        <v>170000</v>
      </c>
      <c r="D22" s="122"/>
      <c r="E22" s="122"/>
      <c r="F22" s="133">
        <v>10000</v>
      </c>
      <c r="G22" s="122"/>
      <c r="H22" s="122"/>
      <c r="I22" s="122"/>
      <c r="J22" s="122">
        <v>160000</v>
      </c>
      <c r="K22" s="122"/>
      <c r="L22" s="148"/>
      <c r="M22" s="74"/>
    </row>
    <row r="23" spans="1:17" ht="25.5">
      <c r="A23" s="147">
        <v>424</v>
      </c>
      <c r="B23" s="126" t="s">
        <v>34</v>
      </c>
      <c r="C23" s="122">
        <f>SUM(D23:J23)</f>
        <v>2500</v>
      </c>
      <c r="D23" s="122"/>
      <c r="E23" s="122"/>
      <c r="F23" s="133">
        <v>2500</v>
      </c>
      <c r="G23" s="122"/>
      <c r="H23" s="122"/>
      <c r="I23" s="122"/>
      <c r="J23" s="122"/>
      <c r="K23" s="122"/>
      <c r="L23" s="148"/>
      <c r="M23" s="74"/>
      <c r="Q23" s="3" t="s">
        <v>40</v>
      </c>
    </row>
    <row r="24" spans="1:13" ht="25.5">
      <c r="A24" s="144">
        <v>45</v>
      </c>
      <c r="B24" s="123" t="s">
        <v>67</v>
      </c>
      <c r="C24" s="124">
        <f>SUM(C25:C26)</f>
        <v>775000</v>
      </c>
      <c r="D24" s="124"/>
      <c r="E24" s="124"/>
      <c r="F24" s="132">
        <f>SUM(F25:F26)</f>
        <v>675000</v>
      </c>
      <c r="G24" s="124"/>
      <c r="H24" s="124"/>
      <c r="I24" s="124"/>
      <c r="J24" s="124"/>
      <c r="K24" s="124"/>
      <c r="L24" s="146"/>
      <c r="M24" s="74"/>
    </row>
    <row r="25" spans="1:13" ht="12.75">
      <c r="A25" s="147">
        <v>451</v>
      </c>
      <c r="B25" s="126" t="s">
        <v>68</v>
      </c>
      <c r="C25" s="122">
        <f>SUM(D25:J25)</f>
        <v>150000</v>
      </c>
      <c r="D25" s="122"/>
      <c r="E25" s="122"/>
      <c r="F25" s="133">
        <v>50000</v>
      </c>
      <c r="G25" s="122"/>
      <c r="H25" s="122"/>
      <c r="I25" s="122"/>
      <c r="J25" s="122">
        <v>100000</v>
      </c>
      <c r="K25" s="122"/>
      <c r="L25" s="148"/>
      <c r="M25" s="74"/>
    </row>
    <row r="26" spans="1:13" ht="26.25" thickBot="1">
      <c r="A26" s="147">
        <v>452</v>
      </c>
      <c r="B26" s="150" t="s">
        <v>66</v>
      </c>
      <c r="C26" s="151">
        <f>SUM(D26:J26)</f>
        <v>625000</v>
      </c>
      <c r="D26" s="151"/>
      <c r="E26" s="151"/>
      <c r="F26" s="152">
        <v>625000</v>
      </c>
      <c r="G26" s="151"/>
      <c r="H26" s="151"/>
      <c r="I26" s="151"/>
      <c r="J26" s="151"/>
      <c r="K26" s="151"/>
      <c r="L26" s="153"/>
      <c r="M26" s="74"/>
    </row>
    <row r="27" spans="1:13" ht="15" customHeight="1" thickBot="1">
      <c r="A27" s="149"/>
      <c r="B27" s="154" t="s">
        <v>51</v>
      </c>
      <c r="C27" s="155">
        <f>SUM(C21+C18+C13+C9+C24)</f>
        <v>3576510</v>
      </c>
      <c r="D27" s="155">
        <f>SUM(D21+D18+D13+D9)</f>
        <v>511421</v>
      </c>
      <c r="E27" s="155">
        <f>SUM(E21+E18+E13+E9)</f>
        <v>20100</v>
      </c>
      <c r="F27" s="156">
        <f>SUM(F13+F21+F24)</f>
        <v>1084900</v>
      </c>
      <c r="G27" s="155">
        <f>SUM(G21+G18+G13+G9)</f>
        <v>1679816</v>
      </c>
      <c r="H27" s="155">
        <f>SUM(H15)</f>
        <v>2273</v>
      </c>
      <c r="I27" s="155">
        <f>SUM(I21+I18+I13+I9)</f>
        <v>3000</v>
      </c>
      <c r="J27" s="155">
        <f>SUM(J13+J21)</f>
        <v>275000</v>
      </c>
      <c r="K27" s="155">
        <f>SUM(K21+K18+K13+K9)</f>
        <v>2676267</v>
      </c>
      <c r="L27" s="157">
        <f>SUM(L21+L18+L13+L9)</f>
        <v>2677024</v>
      </c>
      <c r="M27" s="74"/>
    </row>
    <row r="28" spans="1:12" ht="12.75">
      <c r="A28" s="57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57"/>
      <c r="C29" s="3"/>
      <c r="D29" s="3"/>
      <c r="E29" s="3"/>
      <c r="F29" s="3" t="s">
        <v>80</v>
      </c>
      <c r="G29" s="3"/>
      <c r="H29" s="3"/>
      <c r="I29" s="3" t="s">
        <v>84</v>
      </c>
      <c r="J29" s="3"/>
      <c r="K29" s="3"/>
      <c r="L29" s="3"/>
    </row>
    <row r="30" spans="1:12" ht="12.75">
      <c r="A30" s="57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57"/>
      <c r="B31" s="128" t="s">
        <v>81</v>
      </c>
      <c r="C31" s="3"/>
      <c r="D31" s="3"/>
      <c r="E31" s="3"/>
      <c r="F31" s="3" t="s">
        <v>82</v>
      </c>
      <c r="G31" s="3"/>
      <c r="H31" s="3"/>
      <c r="I31" s="3" t="s">
        <v>83</v>
      </c>
      <c r="J31" s="3"/>
      <c r="K31" s="3"/>
      <c r="L31" s="3"/>
    </row>
    <row r="32" spans="1:12" ht="12.75">
      <c r="A32" s="57"/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57"/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57"/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57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57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5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57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57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57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57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57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57"/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57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57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57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57"/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57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57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57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57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57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57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57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57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57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57"/>
      <c r="B57" s="7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57"/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57"/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57"/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57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57"/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57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57"/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57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57"/>
      <c r="B66" s="7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57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57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57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57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57"/>
      <c r="B71" s="7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57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57"/>
      <c r="B73" s="7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57"/>
      <c r="B74" s="7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57"/>
      <c r="B75" s="7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57"/>
      <c r="B76" s="7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57"/>
      <c r="B77" s="7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57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57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57"/>
      <c r="B80" s="7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57"/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57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57"/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57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57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57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57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57"/>
      <c r="B88" s="7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57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57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57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57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57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57"/>
      <c r="B94" s="7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57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57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57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57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57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57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57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57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57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57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57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57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57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57"/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57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57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57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57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57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57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57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57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57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57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57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57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57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57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57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57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57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57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57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57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57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57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57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57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57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57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57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57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57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57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57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57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57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57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57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57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57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57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57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57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57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57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57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57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57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57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57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57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57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57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57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57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57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57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57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57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57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57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57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57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57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57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57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57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57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57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57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57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57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57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57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57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57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57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57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57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57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57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57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57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57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57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57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57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57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57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57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57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57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57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57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57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57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57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57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57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57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57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57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57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57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57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57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57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57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57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57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57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57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57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57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57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57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57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57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57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57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57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57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57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57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57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57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57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57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57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57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57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57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57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57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57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57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57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57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57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57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57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57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57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57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57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57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57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57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57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57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57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57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57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57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57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57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57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57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57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57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57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57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57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57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57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57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57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57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57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57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57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57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57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57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57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57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57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57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Microsoft</cp:lastModifiedBy>
  <cp:lastPrinted>2021-12-20T12:50:52Z</cp:lastPrinted>
  <dcterms:created xsi:type="dcterms:W3CDTF">2013-09-11T11:00:21Z</dcterms:created>
  <dcterms:modified xsi:type="dcterms:W3CDTF">2021-12-20T12:57:53Z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