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</definedNames>
  <calcPr fullCalcOnLoad="1"/>
</workbook>
</file>

<file path=xl/sharedStrings.xml><?xml version="1.0" encoding="utf-8"?>
<sst xmlns="http://schemas.openxmlformats.org/spreadsheetml/2006/main" count="145" uniqueCount="100">
  <si>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</si>
  <si>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</si>
  <si>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</si>
  <si>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</si>
  <si>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</si>
  <si>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</si>
  <si>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</si>
  <si>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</si>
  <si>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</si>
  <si>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</si>
  <si>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</si>
  <si>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</si>
  <si>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</si>
  <si>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</si>
  <si>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</si>
  <si>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</si>
  <si>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</si>
  <si>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</si>
  <si>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</si>
  <si>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</si>
  <si>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</si>
  <si>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</si>
  <si>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</si>
  <si>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</si>
  <si>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</si>
  <si>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</si>
  <si>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</si>
  <si>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</si>
  <si>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</si>
  <si>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</si>
  <si>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</si>
  <si>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</si>
  <si>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</si>
  <si>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</si>
  <si>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</si>
  <si>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</si>
  <si>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</si>
  <si>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</si>
  <si>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</si>
  <si>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</si>
  <si>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</si>
  <si>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636 Prih za plaće MZOŠ</t>
  </si>
  <si>
    <t>671 Prihodi iz  nadl. pror SMŽ</t>
  </si>
  <si>
    <t>661 Najam</t>
  </si>
  <si>
    <t>922 Prenes.višak</t>
  </si>
  <si>
    <t>Program SREDNJE  ŠKOLSTVO</t>
  </si>
  <si>
    <t>Naziv aktivnosti ODGOJNO-OBRAZOVNI RAD, SMJEŠTAJ I PREHRANA UČENIKA  SREDNJIH ŠKOLA</t>
  </si>
  <si>
    <t>SVEUKUPNO</t>
  </si>
  <si>
    <t>UČENIČKI DOM-KUTINA</t>
  </si>
  <si>
    <t>Proračunski  korisnik</t>
  </si>
  <si>
    <t>641 Prihod od kamata</t>
  </si>
  <si>
    <t>Preneseni višak prihoda iz ranijih godina</t>
  </si>
  <si>
    <t>Pomoći PK</t>
  </si>
  <si>
    <r>
      <t xml:space="preserve">671- </t>
    </r>
    <r>
      <rPr>
        <sz val="9"/>
        <rFont val="Arial"/>
        <family val="2"/>
      </rPr>
      <t>školska shema</t>
    </r>
  </si>
  <si>
    <t>2022.</t>
  </si>
  <si>
    <t>671 Prih iz  nadl. pror SMŽ</t>
  </si>
  <si>
    <t>Dodatna ulaganja na postrojenjima i opremi</t>
  </si>
  <si>
    <t>Rashodi za dodatna ulaganja na nefinancijskoj imovini</t>
  </si>
  <si>
    <t>Dodatna ulaganja na građ. objektima</t>
  </si>
  <si>
    <t>Ukupno prihodi i primici za 2022.</t>
  </si>
  <si>
    <t>Ukupno prihodi i primici za 2023.</t>
  </si>
  <si>
    <t>2023.</t>
  </si>
  <si>
    <t>Ukupno prihodi i primici za 2024.</t>
  </si>
  <si>
    <t>2024.</t>
  </si>
  <si>
    <t>Prihodi s naslova osiguranja, refundacije štete i totalne štete</t>
  </si>
  <si>
    <t>Prijedlog plana 
za 2022.</t>
  </si>
  <si>
    <t>Projekcija plana
za 2023.</t>
  </si>
  <si>
    <t>Projekcija plana 
za 2024.</t>
  </si>
  <si>
    <t>Predsjednica Domskog odbora:</t>
  </si>
  <si>
    <t>Džemila Lukač</t>
  </si>
  <si>
    <t>Vesna Vuković, prof.</t>
  </si>
  <si>
    <t>Ravnateljica Učeničkog doma -Kutina</t>
  </si>
  <si>
    <t>I IZMJENE I DOPUNE FINANCIJSKOG PLANA UČENIČKOG DOMA - KUTINA ZA 2022. I                                                                                                                                                PROJEKCIJA PLANA ZA  2023. I 2024. GODINU</t>
  </si>
  <si>
    <t>2022. KN</t>
  </si>
  <si>
    <t>Opći prihodi i primici KN</t>
  </si>
  <si>
    <t>Vlastiti prihodi KN</t>
  </si>
  <si>
    <t>Pomoći KN</t>
  </si>
  <si>
    <t>Pomoći PK KN</t>
  </si>
  <si>
    <t>Prihodi s naslova osiguranja, refundacije štete i totalne štete KN</t>
  </si>
  <si>
    <t>Kapitani projekt KN</t>
  </si>
  <si>
    <t>KN</t>
  </si>
  <si>
    <t>652 Prihodi s naslova osiguranja, refundacije štete i totalne štete</t>
  </si>
  <si>
    <t>652 MPrihodi s naslova osiguranja, refundacije štete i totalne štete</t>
  </si>
  <si>
    <t>Kapitalni projekt KN</t>
  </si>
  <si>
    <t>Opći prihodi i primici-dec KN</t>
  </si>
  <si>
    <t>Opći prihodi i primici 100% SMŽ KN</t>
  </si>
  <si>
    <t>Pomoći PK Školska shema KN</t>
  </si>
  <si>
    <t>PROJEKCIJA PLANA ZA 2023. KN</t>
  </si>
  <si>
    <t>Preneseni višak prihoda KN</t>
  </si>
  <si>
    <t>I IZMJENE I DOPUNE  PLANA ZA 2022. EU</t>
  </si>
  <si>
    <t>I IZMJENE I DOPUNE  PLANA ZA 2022. KN</t>
  </si>
  <si>
    <t>Prihodi od nefin imovine i nadoknade šteta s osnova osig KN</t>
  </si>
  <si>
    <t>Naknade troš osobama izvan radnog odnosa</t>
  </si>
  <si>
    <t>II IZMJENE I DOPUNE PLANA RASHODA I IZDATAKA ZA 2022. G S PROJEKCIJAMA ZA 2023. I 2024. G</t>
  </si>
  <si>
    <t xml:space="preserve">U Kutini, 22.12.2022. </t>
  </si>
  <si>
    <t>Preventivni projekt MZO KN</t>
  </si>
  <si>
    <t>PROJEKCIJA PLANA ZA 2024. KN</t>
  </si>
  <si>
    <t>II IZMJENE I DOPUNE PLANA PRIHODA I PRIMITAKA ZA 2022. S PROJEKCIJAMA ZA 2023. I 2024. G.</t>
  </si>
  <si>
    <t>Preventivni projekt  MZO KN</t>
  </si>
  <si>
    <t>U Kutini, 22.12.2022.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</si>
</sst>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_k_n"/>
    <numFmt numFmtId="180" formatCode="#,##0.0\ _k_n"/>
    <numFmt numFmtId="181" formatCode="#,##0\ _k_n"/>
    <numFmt numFmtId="182" formatCode="#,##0.000\ _k_n"/>
    <numFmt numFmtId="183" formatCode="#,##0.000"/>
  </numFmts>
  <fonts count="7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MS Sans Serif"/>
      <family val="0"/>
    </font>
    <font>
      <sz val="11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2" fillId="44" borderId="7" applyNumberFormat="0" applyAlignment="0" applyProtection="0"/>
    <xf numFmtId="0" fontId="63" fillId="44" borderId="8" applyNumberFormat="0" applyAlignment="0" applyProtection="0"/>
    <xf numFmtId="0" fontId="15" fillId="0" borderId="9" applyNumberFormat="0" applyFill="0" applyAlignment="0" applyProtection="0"/>
    <xf numFmtId="0" fontId="64" fillId="4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9" fillId="46" borderId="0" applyNumberFormat="0" applyBorder="0" applyAlignment="0" applyProtection="0"/>
    <xf numFmtId="0" fontId="59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1" fillId="47" borderId="1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3" fontId="34" fillId="0" borderId="21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3" fontId="34" fillId="7" borderId="21" xfId="0" applyNumberFormat="1" applyFont="1" applyFill="1" applyBorder="1" applyAlignment="1">
      <alignment horizontal="right"/>
    </xf>
    <xf numFmtId="3" fontId="34" fillId="7" borderId="21" xfId="0" applyNumberFormat="1" applyFont="1" applyFill="1" applyBorder="1" applyAlignment="1" applyProtection="1">
      <alignment horizontal="right" wrapText="1"/>
      <protection/>
    </xf>
    <xf numFmtId="3" fontId="34" fillId="0" borderId="21" xfId="0" applyNumberFormat="1" applyFont="1" applyFill="1" applyBorder="1" applyAlignment="1">
      <alignment horizontal="right"/>
    </xf>
    <xf numFmtId="3" fontId="34" fillId="49" borderId="21" xfId="0" applyNumberFormat="1" applyFont="1" applyFill="1" applyBorder="1" applyAlignment="1" applyProtection="1">
      <alignment horizontal="right" wrapText="1"/>
      <protection/>
    </xf>
    <xf numFmtId="3" fontId="35" fillId="0" borderId="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7" fillId="0" borderId="0" xfId="0" applyNumberFormat="1" applyFont="1" applyFill="1" applyBorder="1" applyAlignment="1" applyProtection="1">
      <alignment/>
      <protection/>
    </xf>
    <xf numFmtId="0" fontId="28" fillId="0" borderId="21" xfId="0" applyNumberFormat="1" applyFont="1" applyFill="1" applyBorder="1" applyAlignment="1" applyProtection="1">
      <alignment horizontal="left" wrapText="1"/>
      <protection/>
    </xf>
    <xf numFmtId="0" fontId="35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37" fillId="7" borderId="21" xfId="0" applyFont="1" applyFill="1" applyBorder="1" applyAlignment="1">
      <alignment horizontal="left"/>
    </xf>
    <xf numFmtId="3" fontId="34" fillId="49" borderId="21" xfId="0" applyNumberFormat="1" applyFont="1" applyFill="1" applyBorder="1" applyAlignment="1" quotePrefix="1">
      <alignment horizontal="right"/>
    </xf>
    <xf numFmtId="3" fontId="34" fillId="7" borderId="21" xfId="0" applyNumberFormat="1" applyFont="1" applyFill="1" applyBorder="1" applyAlignment="1" quotePrefix="1">
      <alignment horizontal="right"/>
    </xf>
    <xf numFmtId="0" fontId="28" fillId="0" borderId="21" xfId="0" applyNumberFormat="1" applyFont="1" applyFill="1" applyBorder="1" applyAlignment="1" applyProtection="1" quotePrefix="1">
      <alignment horizontal="left" wrapText="1"/>
      <protection/>
    </xf>
    <xf numFmtId="0" fontId="35" fillId="0" borderId="21" xfId="0" applyNumberFormat="1" applyFont="1" applyFill="1" applyBorder="1" applyAlignment="1" applyProtection="1">
      <alignment/>
      <protection/>
    </xf>
    <xf numFmtId="1" fontId="22" fillId="50" borderId="24" xfId="0" applyNumberFormat="1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1" fontId="22" fillId="0" borderId="25" xfId="0" applyNumberFormat="1" applyFont="1" applyBorder="1" applyAlignment="1">
      <alignment wrapText="1"/>
    </xf>
    <xf numFmtId="1" fontId="41" fillId="0" borderId="21" xfId="0" applyNumberFormat="1" applyFont="1" applyBorder="1" applyAlignment="1">
      <alignment horizontal="left" wrapText="1"/>
    </xf>
    <xf numFmtId="1" fontId="21" fillId="0" borderId="21" xfId="0" applyNumberFormat="1" applyFont="1" applyBorder="1" applyAlignment="1">
      <alignment horizontal="left" wrapText="1"/>
    </xf>
    <xf numFmtId="1" fontId="41" fillId="0" borderId="21" xfId="0" applyNumberFormat="1" applyFont="1" applyBorder="1" applyAlignment="1">
      <alignment horizontal="center" wrapText="1"/>
    </xf>
    <xf numFmtId="1" fontId="41" fillId="0" borderId="26" xfId="0" applyNumberFormat="1" applyFont="1" applyBorder="1" applyAlignment="1">
      <alignment horizontal="left" wrapText="1"/>
    </xf>
    <xf numFmtId="1" fontId="21" fillId="0" borderId="26" xfId="0" applyNumberFormat="1" applyFont="1" applyBorder="1" applyAlignment="1">
      <alignment horizontal="left" wrapText="1"/>
    </xf>
    <xf numFmtId="1" fontId="22" fillId="0" borderId="23" xfId="0" applyNumberFormat="1" applyFont="1" applyBorder="1" applyAlignment="1">
      <alignment wrapText="1"/>
    </xf>
    <xf numFmtId="1" fontId="41" fillId="0" borderId="27" xfId="0" applyNumberFormat="1" applyFont="1" applyBorder="1" applyAlignment="1">
      <alignment horizontal="left" wrapText="1"/>
    </xf>
    <xf numFmtId="1" fontId="41" fillId="0" borderId="28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41" fillId="0" borderId="29" xfId="0" applyNumberFormat="1" applyFont="1" applyBorder="1" applyAlignment="1">
      <alignment horizontal="left" wrapText="1"/>
    </xf>
    <xf numFmtId="0" fontId="27" fillId="0" borderId="21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25" fillId="51" borderId="0" xfId="0" applyNumberFormat="1" applyFont="1" applyFill="1" applyBorder="1" applyAlignment="1" applyProtection="1">
      <alignment/>
      <protection/>
    </xf>
    <xf numFmtId="0" fontId="27" fillId="51" borderId="0" xfId="0" applyNumberFormat="1" applyFont="1" applyFill="1" applyBorder="1" applyAlignment="1" applyProtection="1">
      <alignment/>
      <protection/>
    </xf>
    <xf numFmtId="0" fontId="26" fillId="35" borderId="27" xfId="0" applyNumberFormat="1" applyFont="1" applyFill="1" applyBorder="1" applyAlignment="1" applyProtection="1">
      <alignment horizontal="center" vertical="center" wrapText="1"/>
      <protection/>
    </xf>
    <xf numFmtId="0" fontId="26" fillId="35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7" fillId="0" borderId="31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left"/>
      <protection/>
    </xf>
    <xf numFmtId="0" fontId="27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41" fillId="0" borderId="21" xfId="0" applyNumberFormat="1" applyFont="1" applyBorder="1" applyAlignment="1">
      <alignment horizontal="right" vertical="center" wrapText="1"/>
    </xf>
    <xf numFmtId="3" fontId="41" fillId="0" borderId="21" xfId="0" applyNumberFormat="1" applyFont="1" applyBorder="1" applyAlignment="1">
      <alignment/>
    </xf>
    <xf numFmtId="3" fontId="41" fillId="0" borderId="21" xfId="0" applyNumberFormat="1" applyFont="1" applyBorder="1" applyAlignment="1">
      <alignment horizontal="center" wrapText="1"/>
    </xf>
    <xf numFmtId="3" fontId="41" fillId="0" borderId="21" xfId="0" applyNumberFormat="1" applyFont="1" applyBorder="1" applyAlignment="1">
      <alignment horizontal="center" vertical="center" wrapText="1"/>
    </xf>
    <xf numFmtId="3" fontId="41" fillId="0" borderId="33" xfId="0" applyNumberFormat="1" applyFont="1" applyBorder="1" applyAlignment="1">
      <alignment/>
    </xf>
    <xf numFmtId="3" fontId="41" fillId="0" borderId="19" xfId="0" applyNumberFormat="1" applyFont="1" applyBorder="1" applyAlignment="1">
      <alignment/>
    </xf>
    <xf numFmtId="0" fontId="46" fillId="0" borderId="0" xfId="0" applyNumberFormat="1" applyFont="1" applyFill="1" applyBorder="1" applyAlignment="1" applyProtection="1">
      <alignment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/>
      <protection/>
    </xf>
    <xf numFmtId="3" fontId="41" fillId="0" borderId="34" xfId="0" applyNumberFormat="1" applyFont="1" applyBorder="1" applyAlignment="1">
      <alignment/>
    </xf>
    <xf numFmtId="3" fontId="41" fillId="0" borderId="34" xfId="0" applyNumberFormat="1" applyFont="1" applyBorder="1" applyAlignment="1">
      <alignment horizontal="center" wrapText="1"/>
    </xf>
    <xf numFmtId="3" fontId="41" fillId="0" borderId="35" xfId="0" applyNumberFormat="1" applyFont="1" applyBorder="1" applyAlignment="1">
      <alignment/>
    </xf>
    <xf numFmtId="0" fontId="46" fillId="0" borderId="0" xfId="0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3" fontId="41" fillId="0" borderId="25" xfId="0" applyNumberFormat="1" applyFont="1" applyBorder="1" applyAlignment="1">
      <alignment/>
    </xf>
    <xf numFmtId="3" fontId="41" fillId="0" borderId="36" xfId="0" applyNumberFormat="1" applyFont="1" applyBorder="1" applyAlignment="1">
      <alignment/>
    </xf>
    <xf numFmtId="0" fontId="48" fillId="0" borderId="37" xfId="0" applyFont="1" applyBorder="1" applyAlignment="1">
      <alignment vertical="center" wrapText="1"/>
    </xf>
    <xf numFmtId="1" fontId="48" fillId="0" borderId="21" xfId="0" applyNumberFormat="1" applyFont="1" applyBorder="1" applyAlignment="1">
      <alignment horizontal="left" wrapText="1"/>
    </xf>
    <xf numFmtId="0" fontId="48" fillId="0" borderId="21" xfId="0" applyFont="1" applyBorder="1" applyAlignment="1">
      <alignment vertical="center" wrapText="1"/>
    </xf>
    <xf numFmtId="0" fontId="48" fillId="0" borderId="38" xfId="0" applyFont="1" applyBorder="1" applyAlignment="1">
      <alignment vertical="center" wrapText="1"/>
    </xf>
    <xf numFmtId="0" fontId="48" fillId="0" borderId="39" xfId="0" applyFont="1" applyBorder="1" applyAlignment="1">
      <alignment vertical="center" wrapText="1"/>
    </xf>
    <xf numFmtId="0" fontId="48" fillId="0" borderId="40" xfId="0" applyFont="1" applyBorder="1" applyAlignment="1">
      <alignment vertical="center" wrapText="1"/>
    </xf>
    <xf numFmtId="0" fontId="48" fillId="0" borderId="41" xfId="0" applyFont="1" applyBorder="1" applyAlignment="1">
      <alignment vertical="center" wrapText="1"/>
    </xf>
    <xf numFmtId="3" fontId="45" fillId="0" borderId="42" xfId="0" applyNumberFormat="1" applyFont="1" applyBorder="1" applyAlignment="1">
      <alignment/>
    </xf>
    <xf numFmtId="3" fontId="45" fillId="0" borderId="43" xfId="0" applyNumberFormat="1" applyFont="1" applyBorder="1" applyAlignment="1">
      <alignment/>
    </xf>
    <xf numFmtId="3" fontId="45" fillId="0" borderId="36" xfId="0" applyNumberFormat="1" applyFont="1" applyBorder="1" applyAlignment="1">
      <alignment/>
    </xf>
    <xf numFmtId="3" fontId="45" fillId="0" borderId="44" xfId="0" applyNumberFormat="1" applyFont="1" applyBorder="1" applyAlignment="1">
      <alignment/>
    </xf>
    <xf numFmtId="3" fontId="41" fillId="0" borderId="39" xfId="0" applyNumberFormat="1" applyFont="1" applyBorder="1" applyAlignment="1">
      <alignment/>
    </xf>
    <xf numFmtId="3" fontId="41" fillId="0" borderId="42" xfId="0" applyNumberFormat="1" applyFont="1" applyBorder="1" applyAlignment="1">
      <alignment/>
    </xf>
    <xf numFmtId="3" fontId="41" fillId="0" borderId="43" xfId="0" applyNumberFormat="1" applyFont="1" applyBorder="1" applyAlignment="1">
      <alignment/>
    </xf>
    <xf numFmtId="3" fontId="41" fillId="0" borderId="44" xfId="0" applyNumberFormat="1" applyFont="1" applyBorder="1" applyAlignment="1">
      <alignment/>
    </xf>
    <xf numFmtId="3" fontId="27" fillId="0" borderId="21" xfId="0" applyNumberFormat="1" applyFont="1" applyFill="1" applyBorder="1" applyAlignment="1" applyProtection="1">
      <alignment/>
      <protection/>
    </xf>
    <xf numFmtId="3" fontId="27" fillId="51" borderId="21" xfId="0" applyNumberFormat="1" applyFont="1" applyFill="1" applyBorder="1" applyAlignment="1" applyProtection="1">
      <alignment/>
      <protection/>
    </xf>
    <xf numFmtId="3" fontId="27" fillId="0" borderId="45" xfId="0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 applyProtection="1">
      <alignment/>
      <protection/>
    </xf>
    <xf numFmtId="3" fontId="25" fillId="51" borderId="21" xfId="0" applyNumberFormat="1" applyFont="1" applyFill="1" applyBorder="1" applyAlignment="1" applyProtection="1">
      <alignment/>
      <protection/>
    </xf>
    <xf numFmtId="3" fontId="25" fillId="0" borderId="45" xfId="0" applyNumberFormat="1" applyFont="1" applyFill="1" applyBorder="1" applyAlignment="1" applyProtection="1">
      <alignment/>
      <protection/>
    </xf>
    <xf numFmtId="3" fontId="27" fillId="0" borderId="39" xfId="0" applyNumberFormat="1" applyFont="1" applyFill="1" applyBorder="1" applyAlignment="1" applyProtection="1">
      <alignment/>
      <protection/>
    </xf>
    <xf numFmtId="3" fontId="27" fillId="0" borderId="40" xfId="0" applyNumberFormat="1" applyFont="1" applyFill="1" applyBorder="1" applyAlignment="1" applyProtection="1">
      <alignment/>
      <protection/>
    </xf>
    <xf numFmtId="3" fontId="45" fillId="0" borderId="42" xfId="0" applyNumberFormat="1" applyFont="1" applyBorder="1" applyAlignment="1" quotePrefix="1">
      <alignment/>
    </xf>
    <xf numFmtId="0" fontId="27" fillId="0" borderId="42" xfId="0" applyNumberFormat="1" applyFont="1" applyFill="1" applyBorder="1" applyAlignment="1" applyProtection="1">
      <alignment wrapText="1"/>
      <protection/>
    </xf>
    <xf numFmtId="0" fontId="27" fillId="35" borderId="41" xfId="0" applyNumberFormat="1" applyFont="1" applyFill="1" applyBorder="1" applyAlignment="1" applyProtection="1">
      <alignment horizontal="center" vertical="center" wrapText="1"/>
      <protection/>
    </xf>
    <xf numFmtId="0" fontId="27" fillId="35" borderId="39" xfId="0" applyNumberFormat="1" applyFont="1" applyFill="1" applyBorder="1" applyAlignment="1" applyProtection="1">
      <alignment horizontal="center" vertical="center" wrapText="1"/>
      <protection/>
    </xf>
    <xf numFmtId="0" fontId="26" fillId="51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NumberFormat="1" applyFont="1" applyFill="1" applyBorder="1" applyAlignment="1" applyProtection="1">
      <alignment wrapText="1"/>
      <protection/>
    </xf>
    <xf numFmtId="0" fontId="25" fillId="0" borderId="26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4" fontId="27" fillId="0" borderId="24" xfId="0" applyNumberFormat="1" applyFont="1" applyFill="1" applyBorder="1" applyAlignment="1" applyProtection="1">
      <alignment/>
      <protection/>
    </xf>
    <xf numFmtId="3" fontId="27" fillId="0" borderId="32" xfId="0" applyNumberFormat="1" applyFont="1" applyFill="1" applyBorder="1" applyAlignment="1" applyProtection="1">
      <alignment/>
      <protection/>
    </xf>
    <xf numFmtId="3" fontId="25" fillId="0" borderId="3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46" fillId="0" borderId="0" xfId="0" applyNumberFormat="1" applyFont="1" applyFill="1" applyBorder="1" applyAlignment="1" applyProtection="1">
      <alignment horizontal="right"/>
      <protection/>
    </xf>
    <xf numFmtId="179" fontId="46" fillId="0" borderId="21" xfId="0" applyNumberFormat="1" applyFont="1" applyFill="1" applyBorder="1" applyAlignment="1" applyProtection="1">
      <alignment horizontal="right"/>
      <protection/>
    </xf>
    <xf numFmtId="179" fontId="26" fillId="0" borderId="21" xfId="0" applyNumberFormat="1" applyFont="1" applyFill="1" applyBorder="1" applyAlignment="1" applyProtection="1">
      <alignment horizontal="right"/>
      <protection/>
    </xf>
    <xf numFmtId="179" fontId="77" fillId="0" borderId="21" xfId="0" applyNumberFormat="1" applyFont="1" applyFill="1" applyBorder="1" applyAlignment="1" applyProtection="1">
      <alignment horizontal="right"/>
      <protection/>
    </xf>
    <xf numFmtId="179" fontId="78" fillId="0" borderId="21" xfId="0" applyNumberFormat="1" applyFont="1" applyFill="1" applyBorder="1" applyAlignment="1" applyProtection="1">
      <alignment horizontal="right"/>
      <protection/>
    </xf>
    <xf numFmtId="0" fontId="46" fillId="0" borderId="21" xfId="0" applyNumberFormat="1" applyFont="1" applyFill="1" applyBorder="1" applyAlignment="1" applyProtection="1">
      <alignment horizontal="center"/>
      <protection/>
    </xf>
    <xf numFmtId="0" fontId="49" fillId="0" borderId="21" xfId="0" applyNumberFormat="1" applyFont="1" applyFill="1" applyBorder="1" applyAlignment="1" applyProtection="1">
      <alignment wrapText="1"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179" fontId="46" fillId="0" borderId="0" xfId="0" applyNumberFormat="1" applyFont="1" applyFill="1" applyBorder="1" applyAlignment="1" applyProtection="1">
      <alignment horizontal="right"/>
      <protection/>
    </xf>
    <xf numFmtId="179" fontId="77" fillId="0" borderId="0" xfId="0" applyNumberFormat="1" applyFont="1" applyFill="1" applyBorder="1" applyAlignment="1" applyProtection="1">
      <alignment horizontal="right"/>
      <protection/>
    </xf>
    <xf numFmtId="0" fontId="26" fillId="35" borderId="0" xfId="0" applyNumberFormat="1" applyFont="1" applyFill="1" applyBorder="1" applyAlignment="1" applyProtection="1">
      <alignment horizontal="center" vertical="center" wrapText="1"/>
      <protection/>
    </xf>
    <xf numFmtId="179" fontId="26" fillId="0" borderId="0" xfId="0" applyNumberFormat="1" applyFont="1" applyFill="1" applyBorder="1" applyAlignment="1" applyProtection="1">
      <alignment horizontal="right"/>
      <protection/>
    </xf>
    <xf numFmtId="179" fontId="45" fillId="0" borderId="0" xfId="0" applyNumberFormat="1" applyFont="1" applyFill="1" applyBorder="1" applyAlignment="1" applyProtection="1">
      <alignment horizontal="right"/>
      <protection/>
    </xf>
    <xf numFmtId="0" fontId="26" fillId="0" borderId="21" xfId="0" applyNumberFormat="1" applyFont="1" applyFill="1" applyBorder="1" applyAlignment="1" applyProtection="1">
      <alignment horizontal="right"/>
      <protection/>
    </xf>
    <xf numFmtId="181" fontId="26" fillId="0" borderId="21" xfId="0" applyNumberFormat="1" applyFont="1" applyFill="1" applyBorder="1" applyAlignment="1" applyProtection="1">
      <alignment horizontal="right"/>
      <protection/>
    </xf>
    <xf numFmtId="181" fontId="46" fillId="0" borderId="21" xfId="0" applyNumberFormat="1" applyFont="1" applyFill="1" applyBorder="1" applyAlignment="1" applyProtection="1">
      <alignment horizontal="right"/>
      <protection/>
    </xf>
    <xf numFmtId="3" fontId="25" fillId="0" borderId="47" xfId="0" applyNumberFormat="1" applyFont="1" applyFill="1" applyBorder="1" applyAlignment="1" applyProtection="1">
      <alignment/>
      <protection/>
    </xf>
    <xf numFmtId="3" fontId="25" fillId="0" borderId="33" xfId="0" applyNumberFormat="1" applyFont="1" applyFill="1" applyBorder="1" applyAlignment="1" applyProtection="1">
      <alignment/>
      <protection/>
    </xf>
    <xf numFmtId="179" fontId="26" fillId="0" borderId="33" xfId="0" applyNumberFormat="1" applyFont="1" applyFill="1" applyBorder="1" applyAlignment="1" applyProtection="1">
      <alignment horizontal="right"/>
      <protection/>
    </xf>
    <xf numFmtId="181" fontId="26" fillId="0" borderId="39" xfId="0" applyNumberFormat="1" applyFont="1" applyFill="1" applyBorder="1" applyAlignment="1" applyProtection="1">
      <alignment horizontal="right"/>
      <protection/>
    </xf>
    <xf numFmtId="4" fontId="25" fillId="51" borderId="21" xfId="0" applyNumberFormat="1" applyFont="1" applyFill="1" applyBorder="1" applyAlignment="1" applyProtection="1">
      <alignment/>
      <protection/>
    </xf>
    <xf numFmtId="3" fontId="25" fillId="51" borderId="33" xfId="0" applyNumberFormat="1" applyFont="1" applyFill="1" applyBorder="1" applyAlignment="1" applyProtection="1">
      <alignment/>
      <protection/>
    </xf>
    <xf numFmtId="3" fontId="27" fillId="51" borderId="39" xfId="0" applyNumberFormat="1" applyFont="1" applyFill="1" applyBorder="1" applyAlignment="1" applyProtection="1">
      <alignment/>
      <protection/>
    </xf>
    <xf numFmtId="0" fontId="27" fillId="35" borderId="43" xfId="0" applyNumberFormat="1" applyFont="1" applyFill="1" applyBorder="1" applyAlignment="1" applyProtection="1">
      <alignment horizontal="center" vertical="center" wrapText="1"/>
      <protection/>
    </xf>
    <xf numFmtId="0" fontId="27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48" xfId="0" applyNumberFormat="1" applyFont="1" applyFill="1" applyBorder="1" applyAlignment="1" applyProtection="1">
      <alignment/>
      <protection/>
    </xf>
    <xf numFmtId="0" fontId="27" fillId="0" borderId="49" xfId="0" applyNumberFormat="1" applyFont="1" applyFill="1" applyBorder="1" applyAlignment="1" applyProtection="1">
      <alignment/>
      <protection/>
    </xf>
    <xf numFmtId="0" fontId="27" fillId="51" borderId="49" xfId="0" applyNumberFormat="1" applyFont="1" applyFill="1" applyBorder="1" applyAlignment="1" applyProtection="1">
      <alignment/>
      <protection/>
    </xf>
    <xf numFmtId="0" fontId="26" fillId="35" borderId="49" xfId="0" applyNumberFormat="1" applyFont="1" applyFill="1" applyBorder="1" applyAlignment="1" applyProtection="1">
      <alignment horizontal="left"/>
      <protection/>
    </xf>
    <xf numFmtId="0" fontId="27" fillId="0" borderId="50" xfId="0" applyNumberFormat="1" applyFont="1" applyFill="1" applyBorder="1" applyAlignment="1" applyProtection="1">
      <alignment/>
      <protection/>
    </xf>
    <xf numFmtId="3" fontId="25" fillId="0" borderId="51" xfId="0" applyNumberFormat="1" applyFont="1" applyFill="1" applyBorder="1" applyAlignment="1" applyProtection="1">
      <alignment/>
      <protection/>
    </xf>
    <xf numFmtId="0" fontId="48" fillId="0" borderId="52" xfId="0" applyFont="1" applyBorder="1" applyAlignment="1">
      <alignment vertical="center" wrapText="1"/>
    </xf>
    <xf numFmtId="3" fontId="45" fillId="0" borderId="23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3" fontId="27" fillId="0" borderId="41" xfId="0" applyNumberFormat="1" applyFont="1" applyFill="1" applyBorder="1" applyAlignment="1" applyProtection="1">
      <alignment/>
      <protection/>
    </xf>
    <xf numFmtId="1" fontId="22" fillId="50" borderId="48" xfId="0" applyNumberFormat="1" applyFont="1" applyFill="1" applyBorder="1" applyAlignment="1">
      <alignment horizontal="right" vertical="top" wrapText="1"/>
    </xf>
    <xf numFmtId="3" fontId="41" fillId="0" borderId="32" xfId="0" applyNumberFormat="1" applyFont="1" applyBorder="1" applyAlignment="1">
      <alignment horizontal="right" vertical="center" wrapText="1"/>
    </xf>
    <xf numFmtId="0" fontId="21" fillId="0" borderId="45" xfId="0" applyFont="1" applyBorder="1" applyAlignment="1">
      <alignment/>
    </xf>
    <xf numFmtId="3" fontId="41" fillId="0" borderId="32" xfId="0" applyNumberFormat="1" applyFont="1" applyBorder="1" applyAlignment="1">
      <alignment/>
    </xf>
    <xf numFmtId="0" fontId="41" fillId="0" borderId="40" xfId="0" applyFont="1" applyBorder="1" applyAlignment="1">
      <alignment/>
    </xf>
    <xf numFmtId="0" fontId="21" fillId="0" borderId="44" xfId="0" applyFont="1" applyBorder="1" applyAlignment="1">
      <alignment/>
    </xf>
    <xf numFmtId="0" fontId="48" fillId="0" borderId="53" xfId="0" applyFont="1" applyBorder="1" applyAlignment="1">
      <alignment vertical="center" wrapText="1"/>
    </xf>
    <xf numFmtId="1" fontId="48" fillId="0" borderId="37" xfId="0" applyNumberFormat="1" applyFont="1" applyBorder="1" applyAlignment="1">
      <alignment horizontal="left" wrapText="1"/>
    </xf>
    <xf numFmtId="0" fontId="48" fillId="0" borderId="54" xfId="0" applyFont="1" applyBorder="1" applyAlignment="1">
      <alignment horizontal="center" vertical="center" wrapText="1"/>
    </xf>
    <xf numFmtId="0" fontId="21" fillId="0" borderId="35" xfId="0" applyFont="1" applyBorder="1" applyAlignment="1">
      <alignment/>
    </xf>
    <xf numFmtId="3" fontId="41" fillId="0" borderId="41" xfId="0" applyNumberFormat="1" applyFont="1" applyBorder="1" applyAlignment="1">
      <alignment/>
    </xf>
    <xf numFmtId="3" fontId="41" fillId="0" borderId="55" xfId="0" applyNumberFormat="1" applyFont="1" applyBorder="1" applyAlignment="1">
      <alignment horizontal="right" vertical="center" wrapText="1"/>
    </xf>
    <xf numFmtId="3" fontId="41" fillId="0" borderId="56" xfId="0" applyNumberFormat="1" applyFont="1" applyBorder="1" applyAlignment="1">
      <alignment/>
    </xf>
    <xf numFmtId="3" fontId="41" fillId="0" borderId="56" xfId="0" applyNumberFormat="1" applyFont="1" applyBorder="1" applyAlignment="1">
      <alignment horizontal="center" wrapText="1"/>
    </xf>
    <xf numFmtId="3" fontId="41" fillId="0" borderId="56" xfId="0" applyNumberFormat="1" applyFont="1" applyBorder="1" applyAlignment="1">
      <alignment horizontal="right" vertical="center" wrapText="1"/>
    </xf>
    <xf numFmtId="3" fontId="41" fillId="0" borderId="56" xfId="0" applyNumberFormat="1" applyFont="1" applyBorder="1" applyAlignment="1">
      <alignment horizontal="center" vertical="center" wrapText="1"/>
    </xf>
    <xf numFmtId="0" fontId="21" fillId="0" borderId="57" xfId="0" applyFont="1" applyBorder="1" applyAlignment="1">
      <alignment/>
    </xf>
    <xf numFmtId="3" fontId="41" fillId="0" borderId="58" xfId="0" applyNumberFormat="1" applyFont="1" applyBorder="1" applyAlignment="1">
      <alignment/>
    </xf>
    <xf numFmtId="3" fontId="41" fillId="0" borderId="59" xfId="0" applyNumberFormat="1" applyFont="1" applyBorder="1" applyAlignment="1">
      <alignment/>
    </xf>
    <xf numFmtId="0" fontId="21" fillId="0" borderId="60" xfId="0" applyFont="1" applyBorder="1" applyAlignment="1">
      <alignment/>
    </xf>
    <xf numFmtId="0" fontId="37" fillId="0" borderId="21" xfId="0" applyNumberFormat="1" applyFont="1" applyFill="1" applyBorder="1" applyAlignment="1" applyProtection="1" quotePrefix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7" fillId="0" borderId="21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34" fillId="49" borderId="21" xfId="0" applyNumberFormat="1" applyFont="1" applyFill="1" applyBorder="1" applyAlignment="1" applyProtection="1">
      <alignment horizontal="left" wrapText="1"/>
      <protection/>
    </xf>
    <xf numFmtId="0" fontId="44" fillId="0" borderId="26" xfId="0" applyNumberFormat="1" applyFont="1" applyFill="1" applyBorder="1" applyAlignment="1" applyProtection="1">
      <alignment horizontal="left"/>
      <protection/>
    </xf>
    <xf numFmtId="0" fontId="44" fillId="0" borderId="20" xfId="0" applyNumberFormat="1" applyFont="1" applyFill="1" applyBorder="1" applyAlignment="1" applyProtection="1">
      <alignment horizontal="left"/>
      <protection/>
    </xf>
    <xf numFmtId="0" fontId="37" fillId="7" borderId="21" xfId="0" applyNumberFormat="1" applyFont="1" applyFill="1" applyBorder="1" applyAlignment="1" applyProtection="1">
      <alignment horizontal="left" wrapText="1"/>
      <protection/>
    </xf>
    <xf numFmtId="0" fontId="38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7" fillId="0" borderId="21" xfId="0" applyNumberFormat="1" applyFont="1" applyFill="1" applyBorder="1" applyAlignment="1" applyProtection="1">
      <alignment horizontal="left" wrapText="1"/>
      <protection/>
    </xf>
    <xf numFmtId="0" fontId="28" fillId="0" borderId="46" xfId="0" applyNumberFormat="1" applyFont="1" applyFill="1" applyBorder="1" applyAlignment="1" applyProtection="1">
      <alignment horizontal="center" vertical="center" wrapText="1"/>
      <protection/>
    </xf>
    <xf numFmtId="0" fontId="28" fillId="0" borderId="61" xfId="0" applyNumberFormat="1" applyFont="1" applyFill="1" applyBorder="1" applyAlignment="1" applyProtection="1">
      <alignment horizontal="center" vertical="center" wrapText="1"/>
      <protection/>
    </xf>
    <xf numFmtId="0" fontId="28" fillId="0" borderId="62" xfId="0" applyNumberFormat="1" applyFont="1" applyFill="1" applyBorder="1" applyAlignment="1" applyProtection="1">
      <alignment horizontal="center" vertical="center" wrapText="1"/>
      <protection/>
    </xf>
    <xf numFmtId="0" fontId="28" fillId="0" borderId="63" xfId="0" applyNumberFormat="1" applyFont="1" applyFill="1" applyBorder="1" applyAlignment="1" applyProtection="1">
      <alignment horizontal="center" vertical="center" wrapText="1"/>
      <protection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NumberFormat="1" applyFont="1" applyFill="1" applyBorder="1" applyAlignment="1" applyProtection="1">
      <alignment vertical="center" wrapText="1"/>
      <protection/>
    </xf>
    <xf numFmtId="0" fontId="40" fillId="0" borderId="21" xfId="0" applyNumberFormat="1" applyFont="1" applyFill="1" applyBorder="1" applyAlignment="1" applyProtection="1">
      <alignment wrapText="1"/>
      <protection/>
    </xf>
    <xf numFmtId="0" fontId="0" fillId="0" borderId="21" xfId="0" applyNumberFormat="1" applyFill="1" applyBorder="1" applyAlignment="1" applyProtection="1">
      <alignment wrapText="1"/>
      <protection/>
    </xf>
    <xf numFmtId="0" fontId="37" fillId="0" borderId="21" xfId="0" applyFont="1" applyFill="1" applyBorder="1" applyAlignment="1" quotePrefix="1">
      <alignment horizontal="left"/>
    </xf>
    <xf numFmtId="0" fontId="37" fillId="7" borderId="21" xfId="0" applyNumberFormat="1" applyFont="1" applyFill="1" applyBorder="1" applyAlignment="1" applyProtection="1" quotePrefix="1">
      <alignment horizontal="left" wrapText="1"/>
      <protection/>
    </xf>
    <xf numFmtId="0" fontId="3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28" fillId="0" borderId="21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48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28" fillId="0" borderId="63" xfId="0" applyNumberFormat="1" applyFont="1" applyFill="1" applyBorder="1" applyAlignment="1" applyProtection="1" quotePrefix="1">
      <alignment horizontal="left" wrapText="1"/>
      <protection/>
    </xf>
    <xf numFmtId="0" fontId="35" fillId="0" borderId="63" xfId="0" applyNumberFormat="1" applyFont="1" applyFill="1" applyBorder="1" applyAlignment="1" applyProtection="1">
      <alignment wrapText="1"/>
      <protection/>
    </xf>
    <xf numFmtId="0" fontId="37" fillId="0" borderId="4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7625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0</xdr:col>
      <xdr:colOff>1057275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7625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33975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33975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829675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829675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L45"/>
  <sheetViews>
    <sheetView tabSelected="1" view="pageBreakPreview" zoomScale="120" zoomScaleSheetLayoutView="120" zoomScalePageLayoutView="0" workbookViewId="0" topLeftCell="A13">
      <selection activeCell="A2" sqref="A2:H29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47" customWidth="1"/>
    <col min="5" max="5" width="39.7109375" style="3" customWidth="1"/>
    <col min="6" max="6" width="15.8515625" style="3" bestFit="1" customWidth="1"/>
    <col min="7" max="8" width="17.28125" style="3" customWidth="1"/>
    <col min="9" max="9" width="16.28125" style="3" bestFit="1" customWidth="1"/>
    <col min="10" max="10" width="21.7109375" style="3" bestFit="1" customWidth="1"/>
    <col min="11" max="16384" width="11.421875" style="3" customWidth="1"/>
  </cols>
  <sheetData>
    <row r="2" spans="1:8" ht="14.25">
      <c r="A2" s="218"/>
      <c r="B2" s="219"/>
      <c r="C2" s="219"/>
      <c r="D2" s="219"/>
      <c r="E2" s="219"/>
      <c r="F2" s="219"/>
      <c r="G2" s="219"/>
      <c r="H2" s="219"/>
    </row>
    <row r="3" spans="1:8" ht="48" customHeight="1">
      <c r="A3" s="224" t="s">
        <v>72</v>
      </c>
      <c r="B3" s="225"/>
      <c r="C3" s="225"/>
      <c r="D3" s="225"/>
      <c r="E3" s="225"/>
      <c r="F3" s="225"/>
      <c r="G3" s="225"/>
      <c r="H3" s="225"/>
    </row>
    <row r="4" spans="1:8" s="43" customFormat="1" ht="20.25" customHeight="1">
      <c r="A4" s="226"/>
      <c r="B4" s="227"/>
      <c r="C4" s="227"/>
      <c r="D4" s="227"/>
      <c r="E4" s="227"/>
      <c r="F4" s="227"/>
      <c r="G4" s="227"/>
      <c r="H4" s="227"/>
    </row>
    <row r="5" spans="1:8" ht="15.75" customHeight="1">
      <c r="A5" s="228" t="s">
        <v>31</v>
      </c>
      <c r="B5" s="228"/>
      <c r="C5" s="228"/>
      <c r="D5" s="228"/>
      <c r="E5" s="228"/>
      <c r="F5" s="228"/>
      <c r="G5" s="229"/>
      <c r="H5" s="229"/>
    </row>
    <row r="6" spans="1:8" ht="18.75" customHeight="1">
      <c r="A6" s="63"/>
      <c r="B6" s="64"/>
      <c r="C6" s="64"/>
      <c r="D6" s="64"/>
      <c r="E6" s="64"/>
      <c r="F6" s="65"/>
      <c r="G6" s="65"/>
      <c r="H6" s="65"/>
    </row>
    <row r="7" spans="1:9" ht="27.75" customHeight="1">
      <c r="A7" s="66"/>
      <c r="B7" s="66"/>
      <c r="C7" s="66"/>
      <c r="D7" s="67"/>
      <c r="E7" s="68"/>
      <c r="F7" s="44" t="s">
        <v>73</v>
      </c>
      <c r="G7" s="44" t="s">
        <v>66</v>
      </c>
      <c r="H7" s="45" t="s">
        <v>67</v>
      </c>
      <c r="I7" s="3" t="s">
        <v>36</v>
      </c>
    </row>
    <row r="8" spans="1:10" ht="22.5" customHeight="1">
      <c r="A8" s="220" t="s">
        <v>32</v>
      </c>
      <c r="B8" s="221"/>
      <c r="C8" s="221"/>
      <c r="D8" s="221"/>
      <c r="E8" s="222"/>
      <c r="F8" s="55">
        <v>3334310</v>
      </c>
      <c r="G8" s="55">
        <v>2685529</v>
      </c>
      <c r="H8" s="55">
        <v>2686286</v>
      </c>
      <c r="J8" s="3" t="s">
        <v>36</v>
      </c>
    </row>
    <row r="9" spans="1:8" ht="22.5" customHeight="1">
      <c r="A9" s="223" t="s">
        <v>0</v>
      </c>
      <c r="B9" s="213"/>
      <c r="C9" s="213"/>
      <c r="D9" s="213"/>
      <c r="E9" s="216"/>
      <c r="F9" s="57">
        <v>3609310</v>
      </c>
      <c r="G9" s="57">
        <v>2685529</v>
      </c>
      <c r="H9" s="57">
        <v>2686286</v>
      </c>
    </row>
    <row r="10" spans="1:8" ht="22.5" customHeight="1">
      <c r="A10" s="232" t="s">
        <v>35</v>
      </c>
      <c r="B10" s="216"/>
      <c r="C10" s="216"/>
      <c r="D10" s="216"/>
      <c r="E10" s="216"/>
      <c r="F10" s="57"/>
      <c r="G10" s="57"/>
      <c r="H10" s="57"/>
    </row>
    <row r="11" spans="1:9" ht="22.5" customHeight="1">
      <c r="A11" s="69" t="s">
        <v>33</v>
      </c>
      <c r="B11" s="101"/>
      <c r="C11" s="101"/>
      <c r="D11" s="101"/>
      <c r="E11" s="101"/>
      <c r="F11" s="55">
        <v>3609310</v>
      </c>
      <c r="G11" s="55">
        <v>2685529</v>
      </c>
      <c r="H11" s="55">
        <v>2686286</v>
      </c>
      <c r="I11" s="33"/>
    </row>
    <row r="12" spans="1:9" ht="22.5" customHeight="1">
      <c r="A12" s="212" t="s">
        <v>1</v>
      </c>
      <c r="B12" s="213"/>
      <c r="C12" s="213"/>
      <c r="D12" s="213"/>
      <c r="E12" s="214"/>
      <c r="F12" s="57">
        <v>2899547</v>
      </c>
      <c r="G12" s="57">
        <v>2685529</v>
      </c>
      <c r="H12" s="57">
        <v>2686286</v>
      </c>
      <c r="I12" s="33" t="s">
        <v>36</v>
      </c>
    </row>
    <row r="13" spans="1:9" ht="22.5" customHeight="1">
      <c r="A13" s="215" t="s">
        <v>37</v>
      </c>
      <c r="B13" s="216"/>
      <c r="C13" s="216"/>
      <c r="D13" s="216"/>
      <c r="E13" s="216"/>
      <c r="F13" s="46">
        <v>709762</v>
      </c>
      <c r="G13" s="46"/>
      <c r="H13" s="46"/>
      <c r="I13" s="33"/>
    </row>
    <row r="14" spans="1:8" ht="17.25" customHeight="1">
      <c r="A14" s="233" t="s">
        <v>2</v>
      </c>
      <c r="B14" s="221"/>
      <c r="C14" s="221"/>
      <c r="D14" s="221"/>
      <c r="E14" s="221"/>
      <c r="F14" s="56">
        <f>+F8-F11</f>
        <v>-275000</v>
      </c>
      <c r="G14" s="56">
        <f>+G8-G11</f>
        <v>0</v>
      </c>
      <c r="H14" s="56"/>
    </row>
    <row r="15" spans="1:9" ht="22.5" customHeight="1">
      <c r="A15" s="228"/>
      <c r="B15" s="234"/>
      <c r="C15" s="234"/>
      <c r="D15" s="234"/>
      <c r="E15" s="234"/>
      <c r="F15" s="235"/>
      <c r="G15" s="235"/>
      <c r="H15" s="235"/>
      <c r="I15" s="33"/>
    </row>
    <row r="16" spans="1:9" ht="30.75" customHeight="1">
      <c r="A16" s="66"/>
      <c r="B16" s="66"/>
      <c r="C16" s="66"/>
      <c r="D16" s="67"/>
      <c r="E16" s="68"/>
      <c r="F16" s="44" t="s">
        <v>65</v>
      </c>
      <c r="G16" s="44" t="s">
        <v>66</v>
      </c>
      <c r="H16" s="45" t="s">
        <v>67</v>
      </c>
      <c r="I16" s="33"/>
    </row>
    <row r="17" spans="1:9" ht="34.5" customHeight="1">
      <c r="A17" s="217" t="s">
        <v>38</v>
      </c>
      <c r="B17" s="217"/>
      <c r="C17" s="217"/>
      <c r="D17" s="217"/>
      <c r="E17" s="217"/>
      <c r="F17" s="70">
        <v>275000</v>
      </c>
      <c r="G17" s="70">
        <v>0</v>
      </c>
      <c r="H17" s="58">
        <v>0</v>
      </c>
      <c r="I17" s="33"/>
    </row>
    <row r="18" spans="1:12" s="38" customFormat="1" ht="30.75" customHeight="1">
      <c r="A18" s="236" t="s">
        <v>39</v>
      </c>
      <c r="B18" s="236"/>
      <c r="C18" s="236"/>
      <c r="D18" s="236"/>
      <c r="E18" s="236"/>
      <c r="F18" s="71">
        <v>275000</v>
      </c>
      <c r="G18" s="71">
        <v>0</v>
      </c>
      <c r="H18" s="56">
        <v>0</v>
      </c>
      <c r="I18" s="59"/>
      <c r="L18" s="38" t="s">
        <v>36</v>
      </c>
    </row>
    <row r="19" spans="1:10" s="38" customFormat="1" ht="27.75" customHeight="1">
      <c r="A19" s="237"/>
      <c r="B19" s="234"/>
      <c r="C19" s="234"/>
      <c r="D19" s="234"/>
      <c r="E19" s="234"/>
      <c r="F19" s="235"/>
      <c r="G19" s="235"/>
      <c r="H19" s="235"/>
      <c r="I19" s="59"/>
      <c r="J19" s="59"/>
    </row>
    <row r="20" spans="1:9" s="38" customFormat="1" ht="24.75" customHeight="1">
      <c r="A20" s="66"/>
      <c r="B20" s="66"/>
      <c r="C20" s="66"/>
      <c r="D20" s="67"/>
      <c r="E20" s="68"/>
      <c r="F20" s="44" t="s">
        <v>65</v>
      </c>
      <c r="G20" s="44" t="s">
        <v>66</v>
      </c>
      <c r="H20" s="45" t="s">
        <v>67</v>
      </c>
      <c r="I20" s="59"/>
    </row>
    <row r="21" spans="1:8" s="38" customFormat="1" ht="33.75" customHeight="1">
      <c r="A21" s="223" t="s">
        <v>3</v>
      </c>
      <c r="B21" s="213"/>
      <c r="C21" s="213"/>
      <c r="D21" s="213"/>
      <c r="E21" s="213"/>
      <c r="F21" s="46"/>
      <c r="G21" s="46"/>
      <c r="H21" s="46"/>
    </row>
    <row r="22" spans="1:10" s="38" customFormat="1" ht="33" customHeight="1">
      <c r="A22" s="223" t="s">
        <v>4</v>
      </c>
      <c r="B22" s="213"/>
      <c r="C22" s="213"/>
      <c r="D22" s="213"/>
      <c r="E22" s="213"/>
      <c r="F22" s="46"/>
      <c r="G22" s="46"/>
      <c r="H22" s="46"/>
      <c r="I22" s="60"/>
      <c r="J22" s="59" t="s">
        <v>36</v>
      </c>
    </row>
    <row r="23" spans="1:8" s="38" customFormat="1" ht="18" customHeight="1">
      <c r="A23" s="233" t="s">
        <v>5</v>
      </c>
      <c r="B23" s="221"/>
      <c r="C23" s="221"/>
      <c r="D23" s="221"/>
      <c r="E23" s="221"/>
      <c r="F23" s="55">
        <f>F21-F22</f>
        <v>0</v>
      </c>
      <c r="G23" s="55">
        <f>G21-G22</f>
        <v>0</v>
      </c>
      <c r="H23" s="55">
        <f>H21-H22</f>
        <v>0</v>
      </c>
    </row>
    <row r="24" spans="1:8" s="38" customFormat="1" ht="18" customHeight="1">
      <c r="A24" s="237"/>
      <c r="B24" s="234"/>
      <c r="C24" s="234"/>
      <c r="D24" s="234"/>
      <c r="E24" s="234"/>
      <c r="F24" s="235"/>
      <c r="G24" s="235"/>
      <c r="H24" s="235"/>
    </row>
    <row r="25" spans="1:8" s="38" customFormat="1" ht="18" customHeight="1">
      <c r="A25" s="212" t="s">
        <v>6</v>
      </c>
      <c r="B25" s="213"/>
      <c r="C25" s="213"/>
      <c r="D25" s="213"/>
      <c r="E25" s="213"/>
      <c r="F25" s="46">
        <f>IF((F14+F18+F23)&lt;&gt;0,"NESLAGANJE ZBROJA",(F14+F18+F23))</f>
        <v>0</v>
      </c>
      <c r="G25" s="46">
        <f>IF((G14+G18+G23)&lt;&gt;0,"NESLAGANJE ZBROJA",(G14+G18+G23))</f>
        <v>0</v>
      </c>
      <c r="H25" s="46"/>
    </row>
    <row r="26" spans="1:8" ht="44.25" customHeight="1">
      <c r="A26" s="72"/>
      <c r="B26" s="64"/>
      <c r="C26" s="64"/>
      <c r="D26" s="64"/>
      <c r="E26" s="64"/>
      <c r="F26" s="73"/>
      <c r="G26" s="73"/>
      <c r="H26" s="73"/>
    </row>
    <row r="27" spans="1:8" ht="46.5" customHeight="1">
      <c r="A27" s="230" t="s">
        <v>40</v>
      </c>
      <c r="B27" s="231"/>
      <c r="C27" s="231"/>
      <c r="D27" s="231"/>
      <c r="E27" s="231"/>
      <c r="F27" s="231"/>
      <c r="G27" s="231"/>
      <c r="H27" s="231"/>
    </row>
    <row r="29" ht="12.75">
      <c r="A29" s="3" t="s">
        <v>99</v>
      </c>
    </row>
    <row r="31" spans="6:8" ht="12.75">
      <c r="F31" s="33"/>
      <c r="G31" s="33"/>
      <c r="H31" s="33"/>
    </row>
    <row r="32" spans="6:8" ht="12.75">
      <c r="F32" s="33"/>
      <c r="G32" s="33"/>
      <c r="H32" s="33"/>
    </row>
    <row r="33" spans="5:8" ht="12.75">
      <c r="E33" s="61"/>
      <c r="F33" s="35"/>
      <c r="G33" s="35"/>
      <c r="H33" s="35"/>
    </row>
    <row r="34" spans="5:8" ht="12.75">
      <c r="E34" s="61"/>
      <c r="F34" s="33"/>
      <c r="G34" s="33"/>
      <c r="H34" s="33"/>
    </row>
    <row r="35" spans="5:8" ht="12.75">
      <c r="E35" s="61"/>
      <c r="F35" s="33"/>
      <c r="G35" s="33"/>
      <c r="H35" s="33"/>
    </row>
    <row r="36" spans="5:8" ht="12.75">
      <c r="E36" s="61"/>
      <c r="F36" s="33"/>
      <c r="G36" s="33"/>
      <c r="H36" s="33"/>
    </row>
    <row r="37" spans="5:8" ht="12.75">
      <c r="E37" s="61"/>
      <c r="F37" s="33"/>
      <c r="G37" s="33"/>
      <c r="H37" s="33"/>
    </row>
    <row r="38" ht="12.75">
      <c r="E38" s="61"/>
    </row>
    <row r="43" ht="12.75">
      <c r="F43" s="33"/>
    </row>
    <row r="44" ht="12.75">
      <c r="F44" s="33"/>
    </row>
    <row r="45" ht="12.75">
      <c r="F45" s="33"/>
    </row>
  </sheetData>
  <sheetProtection/>
  <mergeCells count="19">
    <mergeCell ref="A27:H27"/>
    <mergeCell ref="A10:E10"/>
    <mergeCell ref="A14:E14"/>
    <mergeCell ref="A15:H15"/>
    <mergeCell ref="A18:E18"/>
    <mergeCell ref="A19:H19"/>
    <mergeCell ref="A23:E23"/>
    <mergeCell ref="A21:E21"/>
    <mergeCell ref="A22:E22"/>
    <mergeCell ref="A24:H24"/>
    <mergeCell ref="A25:E25"/>
    <mergeCell ref="A12:E12"/>
    <mergeCell ref="A13:E13"/>
    <mergeCell ref="A17:E17"/>
    <mergeCell ref="A2:H2"/>
    <mergeCell ref="A8:E8"/>
    <mergeCell ref="A9:E9"/>
    <mergeCell ref="A3:H4"/>
    <mergeCell ref="A5:H5"/>
  </mergeCells>
  <printOptions horizontalCentered="1"/>
  <pageMargins left="0" right="0" top="0" bottom="0" header="0" footer="0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2"/>
  <sheetViews>
    <sheetView view="pageBreakPreview" zoomScale="120" zoomScaleSheetLayoutView="120" zoomScalePageLayoutView="0" workbookViewId="0" topLeftCell="A1">
      <selection activeCell="M10" sqref="M10"/>
    </sheetView>
  </sheetViews>
  <sheetFormatPr defaultColWidth="11.421875" defaultRowHeight="12.75"/>
  <cols>
    <col min="1" max="1" width="16.00390625" style="8" customWidth="1"/>
    <col min="2" max="3" width="8.7109375" style="8" customWidth="1"/>
    <col min="4" max="5" width="8.7109375" style="39" customWidth="1"/>
    <col min="6" max="9" width="8.7109375" style="3" customWidth="1"/>
    <col min="10" max="10" width="8.421875" style="3" customWidth="1"/>
    <col min="11" max="16384" width="11.421875" style="3" customWidth="1"/>
  </cols>
  <sheetData>
    <row r="1" spans="1:9" ht="36" customHeight="1" thickBot="1">
      <c r="A1" s="238" t="s">
        <v>97</v>
      </c>
      <c r="B1" s="238"/>
      <c r="C1" s="238"/>
      <c r="D1" s="238"/>
      <c r="E1" s="238"/>
      <c r="F1" s="238"/>
      <c r="G1" s="238"/>
      <c r="H1" s="238"/>
      <c r="I1" s="238"/>
    </row>
    <row r="2" spans="1:10" s="1" customFormat="1" ht="26.25" thickBot="1">
      <c r="A2" s="192" t="s">
        <v>7</v>
      </c>
      <c r="B2" s="244" t="s">
        <v>54</v>
      </c>
      <c r="C2" s="245"/>
      <c r="D2" s="245"/>
      <c r="E2" s="245"/>
      <c r="F2" s="245"/>
      <c r="G2" s="245"/>
      <c r="H2" s="245"/>
      <c r="I2" s="245"/>
      <c r="J2" s="197"/>
    </row>
    <row r="3" spans="1:10" s="1" customFormat="1" ht="64.5" thickBot="1">
      <c r="A3" s="74" t="s">
        <v>8</v>
      </c>
      <c r="B3" s="198" t="s">
        <v>74</v>
      </c>
      <c r="C3" s="120" t="s">
        <v>75</v>
      </c>
      <c r="D3" s="120" t="s">
        <v>74</v>
      </c>
      <c r="E3" s="120" t="s">
        <v>79</v>
      </c>
      <c r="F3" s="120" t="s">
        <v>76</v>
      </c>
      <c r="G3" s="120" t="s">
        <v>86</v>
      </c>
      <c r="H3" s="199" t="s">
        <v>78</v>
      </c>
      <c r="I3" s="188" t="s">
        <v>51</v>
      </c>
      <c r="J3" s="200" t="s">
        <v>98</v>
      </c>
    </row>
    <row r="4" spans="1:10" s="1" customFormat="1" ht="22.5">
      <c r="A4" s="84" t="s">
        <v>41</v>
      </c>
      <c r="B4" s="203"/>
      <c r="C4" s="204"/>
      <c r="D4" s="205"/>
      <c r="E4" s="205"/>
      <c r="F4" s="206">
        <v>1679816</v>
      </c>
      <c r="G4" s="206"/>
      <c r="H4" s="207"/>
      <c r="I4" s="207"/>
      <c r="J4" s="208">
        <v>1500</v>
      </c>
    </row>
    <row r="5" spans="1:10" s="1" customFormat="1" ht="12.75">
      <c r="A5" s="85" t="s">
        <v>50</v>
      </c>
      <c r="B5" s="193"/>
      <c r="C5" s="103">
        <v>100</v>
      </c>
      <c r="D5" s="104"/>
      <c r="E5" s="104"/>
      <c r="F5" s="102"/>
      <c r="G5" s="102"/>
      <c r="H5" s="105"/>
      <c r="I5" s="105"/>
      <c r="J5" s="194"/>
    </row>
    <row r="6" spans="1:10" s="1" customFormat="1" ht="45">
      <c r="A6" s="81" t="s">
        <v>82</v>
      </c>
      <c r="B6" s="193"/>
      <c r="C6" s="103"/>
      <c r="D6" s="104"/>
      <c r="E6" s="104"/>
      <c r="F6" s="102"/>
      <c r="G6" s="102"/>
      <c r="H6" s="105">
        <v>3000</v>
      </c>
      <c r="I6" s="105"/>
      <c r="J6" s="194"/>
    </row>
    <row r="7" spans="1:10" s="1" customFormat="1" ht="12.75">
      <c r="A7" s="86">
        <v>653</v>
      </c>
      <c r="B7" s="195"/>
      <c r="C7" s="103"/>
      <c r="D7" s="103"/>
      <c r="E7" s="103"/>
      <c r="F7" s="103"/>
      <c r="G7" s="103"/>
      <c r="H7" s="103"/>
      <c r="I7" s="103"/>
      <c r="J7" s="194"/>
    </row>
    <row r="8" spans="1:10" s="1" customFormat="1" ht="12.75">
      <c r="A8" s="86" t="s">
        <v>43</v>
      </c>
      <c r="B8" s="195"/>
      <c r="C8" s="103">
        <v>20000</v>
      </c>
      <c r="D8" s="103"/>
      <c r="E8" s="103"/>
      <c r="F8" s="103"/>
      <c r="G8" s="103"/>
      <c r="H8" s="103"/>
      <c r="I8" s="103"/>
      <c r="J8" s="194"/>
    </row>
    <row r="9" spans="1:10" s="1" customFormat="1" ht="12.75">
      <c r="A9" s="86">
        <v>663</v>
      </c>
      <c r="B9" s="195"/>
      <c r="C9" s="103"/>
      <c r="D9" s="103"/>
      <c r="E9" s="103"/>
      <c r="F9" s="103"/>
      <c r="G9" s="103"/>
      <c r="H9" s="103"/>
      <c r="I9" s="103"/>
      <c r="J9" s="194"/>
    </row>
    <row r="10" spans="1:10" s="1" customFormat="1" ht="22.5">
      <c r="A10" s="85" t="s">
        <v>42</v>
      </c>
      <c r="B10" s="195">
        <v>511421</v>
      </c>
      <c r="C10" s="103"/>
      <c r="D10" s="103">
        <v>544900</v>
      </c>
      <c r="E10" s="103"/>
      <c r="F10" s="103"/>
      <c r="G10" s="103"/>
      <c r="H10" s="103"/>
      <c r="I10" s="103"/>
      <c r="J10" s="194"/>
    </row>
    <row r="11" spans="1:10" s="1" customFormat="1" ht="12.75">
      <c r="A11" s="86">
        <v>673</v>
      </c>
      <c r="B11" s="195"/>
      <c r="C11" s="103"/>
      <c r="D11" s="103"/>
      <c r="E11" s="103"/>
      <c r="F11" s="103"/>
      <c r="G11" s="103"/>
      <c r="H11" s="103"/>
      <c r="I11" s="103"/>
      <c r="J11" s="194"/>
    </row>
    <row r="12" spans="1:10" s="1" customFormat="1" ht="24.75">
      <c r="A12" s="86" t="s">
        <v>53</v>
      </c>
      <c r="B12" s="195"/>
      <c r="C12" s="103"/>
      <c r="D12" s="103"/>
      <c r="E12" s="103">
        <v>347443</v>
      </c>
      <c r="F12" s="103"/>
      <c r="G12" s="103">
        <v>500</v>
      </c>
      <c r="H12" s="103"/>
      <c r="I12" s="103"/>
      <c r="J12" s="194"/>
    </row>
    <row r="13" spans="1:10" s="1" customFormat="1" ht="25.5" customHeight="1" thickBot="1">
      <c r="A13" s="87" t="s">
        <v>44</v>
      </c>
      <c r="B13" s="209"/>
      <c r="C13" s="210"/>
      <c r="D13" s="210"/>
      <c r="E13" s="210"/>
      <c r="F13" s="210"/>
      <c r="G13" s="210"/>
      <c r="H13" s="210"/>
      <c r="I13" s="210">
        <v>275000</v>
      </c>
      <c r="J13" s="211"/>
    </row>
    <row r="14" spans="1:11" s="1" customFormat="1" ht="30" customHeight="1" thickBot="1">
      <c r="A14" s="83" t="s">
        <v>12</v>
      </c>
      <c r="B14" s="202">
        <f>SUM(B10:B13)</f>
        <v>511421</v>
      </c>
      <c r="C14" s="131">
        <v>46097</v>
      </c>
      <c r="D14" s="131">
        <v>562540</v>
      </c>
      <c r="E14" s="131">
        <v>347443</v>
      </c>
      <c r="F14" s="131">
        <v>1861709</v>
      </c>
      <c r="G14" s="131">
        <v>500</v>
      </c>
      <c r="H14" s="131">
        <v>3100</v>
      </c>
      <c r="I14" s="131">
        <f>SUM(I13)</f>
        <v>275000</v>
      </c>
      <c r="J14" s="196">
        <f>SUM(J4:J13)</f>
        <v>1500</v>
      </c>
      <c r="K14" s="190"/>
    </row>
    <row r="15" spans="1:10" s="1" customFormat="1" ht="28.5" customHeight="1" thickBot="1">
      <c r="A15" s="7" t="s">
        <v>59</v>
      </c>
      <c r="B15" s="189">
        <f>(B14+C14+D14+E14+F14+G14+H14+I14+J14)</f>
        <v>3609310</v>
      </c>
      <c r="C15" s="129"/>
      <c r="D15" s="129" t="s">
        <v>80</v>
      </c>
      <c r="E15" s="129"/>
      <c r="F15" s="129"/>
      <c r="G15" s="129"/>
      <c r="H15" s="129"/>
      <c r="I15" s="129"/>
      <c r="J15" s="201"/>
    </row>
    <row r="16" spans="1:9" ht="13.5" thickBot="1">
      <c r="A16" s="5"/>
      <c r="B16" s="108"/>
      <c r="C16" s="108"/>
      <c r="D16" s="109"/>
      <c r="E16" s="109"/>
      <c r="F16" s="110"/>
      <c r="G16" s="110"/>
      <c r="H16" s="111"/>
      <c r="I16" s="111"/>
    </row>
    <row r="17" spans="1:9" ht="24" customHeight="1" thickBot="1">
      <c r="A17" s="53" t="s">
        <v>7</v>
      </c>
      <c r="B17" s="239" t="s">
        <v>61</v>
      </c>
      <c r="C17" s="240"/>
      <c r="D17" s="240"/>
      <c r="E17" s="240"/>
      <c r="F17" s="240"/>
      <c r="G17" s="240"/>
      <c r="H17" s="240"/>
      <c r="I17" s="240"/>
    </row>
    <row r="18" spans="1:9" ht="64.5" thickBot="1">
      <c r="A18" s="54" t="s">
        <v>8</v>
      </c>
      <c r="B18" s="122" t="s">
        <v>9</v>
      </c>
      <c r="C18" s="123" t="s">
        <v>10</v>
      </c>
      <c r="D18" s="124" t="s">
        <v>9</v>
      </c>
      <c r="E18" s="120" t="s">
        <v>79</v>
      </c>
      <c r="F18" s="124" t="s">
        <v>11</v>
      </c>
      <c r="G18" s="124" t="s">
        <v>52</v>
      </c>
      <c r="H18" s="121" t="s">
        <v>64</v>
      </c>
      <c r="I18" s="125" t="s">
        <v>51</v>
      </c>
    </row>
    <row r="19" spans="1:9" ht="22.5">
      <c r="A19" s="81" t="s">
        <v>41</v>
      </c>
      <c r="B19" s="105"/>
      <c r="C19" s="103"/>
      <c r="D19" s="113"/>
      <c r="E19" s="113"/>
      <c r="F19" s="105">
        <v>1688835</v>
      </c>
      <c r="G19" s="105"/>
      <c r="H19" s="105"/>
      <c r="I19" s="105"/>
    </row>
    <row r="20" spans="1:9" ht="12.75">
      <c r="A20" s="81" t="s">
        <v>50</v>
      </c>
      <c r="B20" s="105"/>
      <c r="C20" s="103">
        <v>100</v>
      </c>
      <c r="D20" s="113"/>
      <c r="E20" s="113"/>
      <c r="F20" s="105"/>
      <c r="G20" s="105"/>
      <c r="H20" s="105"/>
      <c r="I20" s="105"/>
    </row>
    <row r="21" spans="1:9" ht="35.25" customHeight="1">
      <c r="A21" s="78" t="s">
        <v>81</v>
      </c>
      <c r="B21" s="105"/>
      <c r="C21" s="103"/>
      <c r="D21" s="113"/>
      <c r="E21" s="113"/>
      <c r="F21" s="105"/>
      <c r="G21" s="105"/>
      <c r="H21" s="105">
        <v>3000</v>
      </c>
      <c r="I21" s="105"/>
    </row>
    <row r="22" spans="1:9" ht="12.75">
      <c r="A22" s="82" t="s">
        <v>43</v>
      </c>
      <c r="B22" s="103"/>
      <c r="C22" s="103">
        <v>20000</v>
      </c>
      <c r="D22" s="112"/>
      <c r="E22" s="112"/>
      <c r="F22" s="103"/>
      <c r="G22" s="103"/>
      <c r="H22" s="103"/>
      <c r="I22" s="103"/>
    </row>
    <row r="23" spans="1:9" ht="24.75">
      <c r="A23" s="82" t="s">
        <v>53</v>
      </c>
      <c r="B23" s="103"/>
      <c r="C23" s="103"/>
      <c r="D23" s="112"/>
      <c r="E23" s="112"/>
      <c r="F23" s="103"/>
      <c r="G23" s="103">
        <v>2273</v>
      </c>
      <c r="H23" s="103"/>
      <c r="I23" s="103"/>
    </row>
    <row r="24" spans="1:9" ht="22.5">
      <c r="A24" s="81" t="s">
        <v>42</v>
      </c>
      <c r="B24" s="103">
        <v>511421</v>
      </c>
      <c r="C24" s="103"/>
      <c r="D24" s="112">
        <v>459900</v>
      </c>
      <c r="E24" s="112"/>
      <c r="F24" s="103"/>
      <c r="G24" s="103"/>
      <c r="H24" s="103"/>
      <c r="I24" s="103"/>
    </row>
    <row r="25" spans="1:9" s="1" customFormat="1" ht="30" customHeight="1" thickBot="1">
      <c r="A25" s="83" t="s">
        <v>12</v>
      </c>
      <c r="B25" s="106">
        <f>SUM(B24)</f>
        <v>511421</v>
      </c>
      <c r="C25" s="103">
        <f>SUM(C20:C24)</f>
        <v>20100</v>
      </c>
      <c r="D25" s="119">
        <f>SUM(D24)</f>
        <v>459900</v>
      </c>
      <c r="E25" s="119"/>
      <c r="F25" s="118">
        <f>SUM(F19:F24)</f>
        <v>1688835</v>
      </c>
      <c r="G25" s="119">
        <f>SUM(G23:G24)</f>
        <v>2273</v>
      </c>
      <c r="H25" s="118">
        <v>3000</v>
      </c>
      <c r="I25" s="114"/>
    </row>
    <row r="26" spans="1:9" s="1" customFormat="1" ht="28.5" customHeight="1" thickBot="1">
      <c r="A26" s="7" t="s">
        <v>60</v>
      </c>
      <c r="B26" s="143">
        <f>(B25+C25+D25+F25+G25+H25)</f>
        <v>2685529</v>
      </c>
      <c r="C26" s="129"/>
      <c r="D26" s="130" t="s">
        <v>80</v>
      </c>
      <c r="E26" s="128"/>
      <c r="F26" s="128"/>
      <c r="G26" s="128"/>
      <c r="H26" s="128"/>
      <c r="I26" s="128"/>
    </row>
    <row r="27" spans="2:9" ht="13.5" thickBot="1">
      <c r="B27" s="115"/>
      <c r="C27" s="115"/>
      <c r="D27" s="116"/>
      <c r="E27" s="116"/>
      <c r="F27" s="117"/>
      <c r="G27" s="117"/>
      <c r="H27" s="111"/>
      <c r="I27" s="111"/>
    </row>
    <row r="28" spans="1:9" ht="26.25" thickBot="1">
      <c r="A28" s="53" t="s">
        <v>7</v>
      </c>
      <c r="B28" s="241" t="s">
        <v>63</v>
      </c>
      <c r="C28" s="240"/>
      <c r="D28" s="240"/>
      <c r="E28" s="240"/>
      <c r="F28" s="240"/>
      <c r="G28" s="240"/>
      <c r="H28" s="240"/>
      <c r="I28" s="240"/>
    </row>
    <row r="29" spans="1:9" ht="64.5" thickBot="1">
      <c r="A29" s="54" t="s">
        <v>8</v>
      </c>
      <c r="B29" s="126" t="s">
        <v>9</v>
      </c>
      <c r="C29" s="124" t="s">
        <v>10</v>
      </c>
      <c r="D29" s="124" t="s">
        <v>9</v>
      </c>
      <c r="E29" s="120" t="s">
        <v>79</v>
      </c>
      <c r="F29" s="124" t="s">
        <v>11</v>
      </c>
      <c r="G29" s="124" t="s">
        <v>52</v>
      </c>
      <c r="H29" s="121" t="s">
        <v>64</v>
      </c>
      <c r="I29" s="125" t="s">
        <v>51</v>
      </c>
    </row>
    <row r="30" spans="1:9" ht="22.5">
      <c r="A30" s="78" t="s">
        <v>41</v>
      </c>
      <c r="B30" s="105"/>
      <c r="C30" s="103"/>
      <c r="D30" s="104"/>
      <c r="E30" s="104"/>
      <c r="F30" s="105">
        <v>1689592</v>
      </c>
      <c r="G30" s="105"/>
      <c r="H30" s="105"/>
      <c r="I30" s="105"/>
    </row>
    <row r="31" spans="1:9" ht="35.25" customHeight="1">
      <c r="A31" s="78" t="s">
        <v>81</v>
      </c>
      <c r="B31" s="105"/>
      <c r="C31" s="103"/>
      <c r="D31" s="104"/>
      <c r="E31" s="104"/>
      <c r="F31" s="105"/>
      <c r="G31" s="105"/>
      <c r="H31" s="105">
        <v>3000</v>
      </c>
      <c r="I31" s="105"/>
    </row>
    <row r="32" spans="1:9" ht="12.75">
      <c r="A32" s="78" t="s">
        <v>50</v>
      </c>
      <c r="B32" s="105"/>
      <c r="C32" s="103">
        <v>100</v>
      </c>
      <c r="D32" s="104"/>
      <c r="E32" s="104"/>
      <c r="F32" s="105"/>
      <c r="G32" s="105"/>
      <c r="H32" s="105"/>
      <c r="I32" s="105"/>
    </row>
    <row r="33" spans="1:9" ht="12.75">
      <c r="A33" s="79" t="s">
        <v>43</v>
      </c>
      <c r="B33" s="103"/>
      <c r="C33" s="103">
        <v>20000</v>
      </c>
      <c r="D33" s="103"/>
      <c r="E33" s="103"/>
      <c r="F33" s="103"/>
      <c r="G33" s="103"/>
      <c r="H33" s="103"/>
      <c r="I33" s="103"/>
    </row>
    <row r="34" spans="1:9" ht="24.75">
      <c r="A34" s="79" t="s">
        <v>53</v>
      </c>
      <c r="B34" s="103"/>
      <c r="C34" s="103"/>
      <c r="D34" s="103"/>
      <c r="E34" s="103"/>
      <c r="F34" s="103"/>
      <c r="G34" s="103">
        <v>2273</v>
      </c>
      <c r="H34" s="103"/>
      <c r="I34" s="103"/>
    </row>
    <row r="35" spans="1:9" ht="23.25" customHeight="1" thickBot="1">
      <c r="A35" s="80" t="s">
        <v>55</v>
      </c>
      <c r="B35" s="106">
        <v>511421</v>
      </c>
      <c r="C35" s="106"/>
      <c r="D35" s="106">
        <v>459900</v>
      </c>
      <c r="E35" s="106"/>
      <c r="F35" s="106"/>
      <c r="G35" s="106"/>
      <c r="H35" s="106"/>
      <c r="I35" s="106"/>
    </row>
    <row r="36" spans="1:9" s="1" customFormat="1" ht="30" customHeight="1" thickBot="1">
      <c r="A36" s="77" t="s">
        <v>12</v>
      </c>
      <c r="B36" s="132">
        <f>SUM(B35)</f>
        <v>511421</v>
      </c>
      <c r="C36" s="107">
        <f>SUM(C32:C35)</f>
        <v>20100</v>
      </c>
      <c r="D36" s="133">
        <f>SUM(D33:D35)</f>
        <v>459900</v>
      </c>
      <c r="E36" s="133"/>
      <c r="F36" s="107">
        <f>SUM(F30:F35)</f>
        <v>1689592</v>
      </c>
      <c r="G36" s="133">
        <f>SUM(G34:G35)</f>
        <v>2273</v>
      </c>
      <c r="H36" s="107">
        <f>SUM(H31:H35)</f>
        <v>3000</v>
      </c>
      <c r="I36" s="134"/>
    </row>
    <row r="37" spans="1:9" s="1" customFormat="1" ht="28.5" customHeight="1" thickBot="1">
      <c r="A37" s="7" t="s">
        <v>62</v>
      </c>
      <c r="B37" s="127">
        <f>(B36+C36+D36+F36+G36+H36)</f>
        <v>2686286</v>
      </c>
      <c r="C37" s="128"/>
      <c r="D37" s="130" t="s">
        <v>80</v>
      </c>
      <c r="E37" s="128"/>
      <c r="F37" s="128"/>
      <c r="G37" s="128"/>
      <c r="H37" s="128"/>
      <c r="I37" s="128"/>
    </row>
    <row r="38" spans="3:7" ht="13.5" customHeight="1">
      <c r="C38" s="11"/>
      <c r="D38" s="9"/>
      <c r="E38" s="9"/>
      <c r="F38" s="12"/>
      <c r="G38" s="12"/>
    </row>
    <row r="39" spans="3:7" ht="13.5" customHeight="1">
      <c r="C39" s="11"/>
      <c r="D39" s="13"/>
      <c r="E39" s="13"/>
      <c r="F39" s="14"/>
      <c r="G39" s="14"/>
    </row>
    <row r="40" spans="4:7" ht="13.5" customHeight="1">
      <c r="D40" s="15"/>
      <c r="E40" s="15"/>
      <c r="F40" s="16"/>
      <c r="G40" s="16"/>
    </row>
    <row r="41" spans="4:7" ht="13.5" customHeight="1">
      <c r="D41" s="17"/>
      <c r="E41" s="17"/>
      <c r="F41" s="18" t="s">
        <v>36</v>
      </c>
      <c r="G41" s="18"/>
    </row>
    <row r="42" spans="4:7" ht="13.5" customHeight="1">
      <c r="D42" s="9"/>
      <c r="E42" s="9"/>
      <c r="F42" s="10"/>
      <c r="G42" s="10"/>
    </row>
    <row r="43" spans="3:7" ht="28.5" customHeight="1">
      <c r="C43" s="11"/>
      <c r="D43" s="9"/>
      <c r="E43" s="9"/>
      <c r="F43" s="19"/>
      <c r="G43" s="19"/>
    </row>
    <row r="44" spans="3:7" ht="13.5" customHeight="1">
      <c r="C44" s="11"/>
      <c r="D44" s="9"/>
      <c r="E44" s="9"/>
      <c r="F44" s="14"/>
      <c r="G44" s="14"/>
    </row>
    <row r="45" spans="4:7" ht="13.5" customHeight="1">
      <c r="D45" s="9"/>
      <c r="E45" s="9"/>
      <c r="F45" s="10"/>
      <c r="G45" s="10"/>
    </row>
    <row r="46" spans="4:7" ht="13.5" customHeight="1">
      <c r="D46" s="9"/>
      <c r="E46" s="9"/>
      <c r="F46" s="18"/>
      <c r="G46" s="18"/>
    </row>
    <row r="47" spans="4:7" ht="13.5" customHeight="1">
      <c r="D47" s="9"/>
      <c r="E47" s="9"/>
      <c r="F47" s="10"/>
      <c r="G47" s="10"/>
    </row>
    <row r="48" spans="4:7" ht="22.5" customHeight="1">
      <c r="D48" s="9"/>
      <c r="E48" s="9"/>
      <c r="F48" s="20"/>
      <c r="G48" s="20"/>
    </row>
    <row r="49" spans="4:7" ht="13.5" customHeight="1">
      <c r="D49" s="15"/>
      <c r="E49" s="15"/>
      <c r="F49" s="16"/>
      <c r="G49" s="16"/>
    </row>
    <row r="50" spans="2:7" ht="13.5" customHeight="1">
      <c r="B50" s="11"/>
      <c r="D50" s="15"/>
      <c r="E50" s="15"/>
      <c r="F50" s="21"/>
      <c r="G50" s="21"/>
    </row>
    <row r="51" spans="3:7" ht="13.5" customHeight="1">
      <c r="C51" s="11"/>
      <c r="D51" s="15"/>
      <c r="E51" s="15"/>
      <c r="F51" s="22"/>
      <c r="G51" s="22"/>
    </row>
    <row r="52" spans="3:7" ht="13.5" customHeight="1">
      <c r="C52" s="11"/>
      <c r="D52" s="17"/>
      <c r="E52" s="17"/>
      <c r="F52" s="14"/>
      <c r="G52" s="14"/>
    </row>
    <row r="53" spans="4:7" ht="13.5" customHeight="1">
      <c r="D53" s="9"/>
      <c r="E53" s="9"/>
      <c r="F53" s="10"/>
      <c r="G53" s="10"/>
    </row>
    <row r="54" spans="2:7" ht="13.5" customHeight="1">
      <c r="B54" s="11"/>
      <c r="D54" s="9"/>
      <c r="E54" s="9"/>
      <c r="F54" s="12"/>
      <c r="G54" s="12"/>
    </row>
    <row r="55" spans="3:7" ht="13.5" customHeight="1">
      <c r="C55" s="11"/>
      <c r="D55" s="9"/>
      <c r="E55" s="9"/>
      <c r="F55" s="21"/>
      <c r="G55" s="21"/>
    </row>
    <row r="56" spans="3:7" ht="13.5" customHeight="1">
      <c r="C56" s="11"/>
      <c r="D56" s="17"/>
      <c r="E56" s="17"/>
      <c r="F56" s="14"/>
      <c r="G56" s="14"/>
    </row>
    <row r="57" spans="4:7" ht="13.5" customHeight="1">
      <c r="D57" s="15"/>
      <c r="E57" s="15"/>
      <c r="F57" s="10"/>
      <c r="G57" s="10"/>
    </row>
    <row r="58" spans="3:7" ht="13.5" customHeight="1">
      <c r="C58" s="11"/>
      <c r="D58" s="15"/>
      <c r="E58" s="15"/>
      <c r="F58" s="21"/>
      <c r="G58" s="21"/>
    </row>
    <row r="59" spans="4:7" ht="22.5" customHeight="1">
      <c r="D59" s="17"/>
      <c r="E59" s="17"/>
      <c r="F59" s="20"/>
      <c r="G59" s="20"/>
    </row>
    <row r="60" spans="4:7" ht="13.5" customHeight="1">
      <c r="D60" s="9"/>
      <c r="E60" s="9"/>
      <c r="F60" s="10"/>
      <c r="G60" s="10"/>
    </row>
    <row r="61" spans="4:7" ht="13.5" customHeight="1">
      <c r="D61" s="17"/>
      <c r="E61" s="17"/>
      <c r="F61" s="14"/>
      <c r="G61" s="14"/>
    </row>
    <row r="62" spans="4:7" ht="13.5" customHeight="1">
      <c r="D62" s="9"/>
      <c r="E62" s="9"/>
      <c r="F62" s="10"/>
      <c r="G62" s="10"/>
    </row>
    <row r="63" spans="4:7" ht="13.5" customHeight="1">
      <c r="D63" s="9"/>
      <c r="E63" s="9"/>
      <c r="F63" s="10"/>
      <c r="G63" s="10"/>
    </row>
    <row r="64" spans="1:7" ht="13.5" customHeight="1">
      <c r="A64" s="11"/>
      <c r="D64" s="23"/>
      <c r="E64" s="23"/>
      <c r="F64" s="21"/>
      <c r="G64" s="21"/>
    </row>
    <row r="65" spans="2:7" ht="13.5" customHeight="1">
      <c r="B65" s="11"/>
      <c r="C65" s="11"/>
      <c r="D65" s="24"/>
      <c r="E65" s="24"/>
      <c r="F65" s="21"/>
      <c r="G65" s="21"/>
    </row>
    <row r="66" spans="2:7" ht="13.5" customHeight="1">
      <c r="B66" s="11"/>
      <c r="C66" s="11"/>
      <c r="D66" s="24"/>
      <c r="E66" s="24"/>
      <c r="F66" s="12"/>
      <c r="G66" s="12"/>
    </row>
    <row r="67" spans="2:7" ht="13.5" customHeight="1">
      <c r="B67" s="11"/>
      <c r="C67" s="11"/>
      <c r="D67" s="17"/>
      <c r="E67" s="17"/>
      <c r="F67" s="18"/>
      <c r="G67" s="18"/>
    </row>
    <row r="68" spans="4:7" ht="12.75">
      <c r="D68" s="9"/>
      <c r="E68" s="9"/>
      <c r="F68" s="10"/>
      <c r="G68" s="10"/>
    </row>
    <row r="69" spans="2:7" ht="12.75">
      <c r="B69" s="11"/>
      <c r="D69" s="9"/>
      <c r="E69" s="9"/>
      <c r="F69" s="21"/>
      <c r="G69" s="21"/>
    </row>
    <row r="70" spans="3:7" ht="12.75">
      <c r="C70" s="11"/>
      <c r="D70" s="9"/>
      <c r="E70" s="9"/>
      <c r="F70" s="12"/>
      <c r="G70" s="12"/>
    </row>
    <row r="71" spans="3:7" ht="12.75">
      <c r="C71" s="11"/>
      <c r="D71" s="17"/>
      <c r="E71" s="17"/>
      <c r="F71" s="14"/>
      <c r="G71" s="14"/>
    </row>
    <row r="72" spans="4:7" ht="12.75">
      <c r="D72" s="9"/>
      <c r="E72" s="9"/>
      <c r="F72" s="10"/>
      <c r="G72" s="10"/>
    </row>
    <row r="73" spans="4:7" ht="12.75">
      <c r="D73" s="9"/>
      <c r="E73" s="9"/>
      <c r="F73" s="10"/>
      <c r="G73" s="10"/>
    </row>
    <row r="74" spans="4:7" ht="12.75">
      <c r="D74" s="25"/>
      <c r="E74" s="25"/>
      <c r="F74" s="26"/>
      <c r="G74" s="26"/>
    </row>
    <row r="75" spans="4:7" ht="12.75">
      <c r="D75" s="9"/>
      <c r="E75" s="9"/>
      <c r="F75" s="10"/>
      <c r="G75" s="10"/>
    </row>
    <row r="76" spans="4:7" ht="12.75">
      <c r="D76" s="9"/>
      <c r="E76" s="9"/>
      <c r="F76" s="10"/>
      <c r="G76" s="10"/>
    </row>
    <row r="77" spans="4:7" ht="12.75">
      <c r="D77" s="9"/>
      <c r="E77" s="9"/>
      <c r="F77" s="10"/>
      <c r="G77" s="10"/>
    </row>
    <row r="78" spans="4:7" ht="12.75">
      <c r="D78" s="17"/>
      <c r="E78" s="17"/>
      <c r="F78" s="14"/>
      <c r="G78" s="14"/>
    </row>
    <row r="79" spans="4:7" ht="12.75">
      <c r="D79" s="9"/>
      <c r="E79" s="9"/>
      <c r="F79" s="10"/>
      <c r="G79" s="10"/>
    </row>
    <row r="80" spans="4:7" ht="12.75">
      <c r="D80" s="17"/>
      <c r="E80" s="17"/>
      <c r="F80" s="14"/>
      <c r="G80" s="14"/>
    </row>
    <row r="81" spans="4:7" ht="12.75">
      <c r="D81" s="9"/>
      <c r="E81" s="9"/>
      <c r="F81" s="10"/>
      <c r="G81" s="10"/>
    </row>
    <row r="82" spans="4:7" ht="12.75">
      <c r="D82" s="9"/>
      <c r="E82" s="9"/>
      <c r="F82" s="10"/>
      <c r="G82" s="10"/>
    </row>
    <row r="83" spans="4:7" ht="12.75">
      <c r="D83" s="9"/>
      <c r="E83" s="9"/>
      <c r="F83" s="10"/>
      <c r="G83" s="10"/>
    </row>
    <row r="84" spans="4:7" ht="12.75">
      <c r="D84" s="9"/>
      <c r="E84" s="9"/>
      <c r="F84" s="10"/>
      <c r="G84" s="10"/>
    </row>
    <row r="85" spans="1:7" ht="28.5" customHeight="1">
      <c r="A85" s="27"/>
      <c r="B85" s="27"/>
      <c r="C85" s="27"/>
      <c r="D85" s="28"/>
      <c r="E85" s="28"/>
      <c r="F85" s="29"/>
      <c r="G85" s="75"/>
    </row>
    <row r="86" spans="3:7" ht="12.75">
      <c r="C86" s="11"/>
      <c r="D86" s="9"/>
      <c r="E86" s="9"/>
      <c r="F86" s="12"/>
      <c r="G86" s="12"/>
    </row>
    <row r="87" spans="4:7" ht="12.75">
      <c r="D87" s="30"/>
      <c r="E87" s="30"/>
      <c r="F87" s="31"/>
      <c r="G87" s="31"/>
    </row>
    <row r="88" spans="4:7" ht="12.75">
      <c r="D88" s="9"/>
      <c r="E88" s="9"/>
      <c r="F88" s="10"/>
      <c r="G88" s="10"/>
    </row>
    <row r="89" spans="4:7" ht="12.75">
      <c r="D89" s="25"/>
      <c r="E89" s="25"/>
      <c r="F89" s="26"/>
      <c r="G89" s="26"/>
    </row>
    <row r="90" spans="4:7" ht="12.75">
      <c r="D90" s="25"/>
      <c r="E90" s="25"/>
      <c r="F90" s="26"/>
      <c r="G90" s="26"/>
    </row>
    <row r="91" spans="4:7" ht="12.75">
      <c r="D91" s="9"/>
      <c r="E91" s="9"/>
      <c r="F91" s="10"/>
      <c r="G91" s="10"/>
    </row>
    <row r="92" spans="4:7" ht="12.75">
      <c r="D92" s="17"/>
      <c r="E92" s="17"/>
      <c r="F92" s="14"/>
      <c r="G92" s="14"/>
    </row>
    <row r="93" spans="4:7" ht="12.75">
      <c r="D93" s="9"/>
      <c r="E93" s="9"/>
      <c r="F93" s="10"/>
      <c r="G93" s="10"/>
    </row>
    <row r="94" spans="4:7" ht="12.75">
      <c r="D94" s="9"/>
      <c r="E94" s="9"/>
      <c r="F94" s="10"/>
      <c r="G94" s="10"/>
    </row>
    <row r="95" spans="4:7" ht="12.75">
      <c r="D95" s="17"/>
      <c r="E95" s="17"/>
      <c r="F95" s="14"/>
      <c r="G95" s="14"/>
    </row>
    <row r="96" spans="4:7" ht="12.75">
      <c r="D96" s="9"/>
      <c r="E96" s="9"/>
      <c r="F96" s="10"/>
      <c r="G96" s="10"/>
    </row>
    <row r="97" spans="4:7" ht="12.75">
      <c r="D97" s="25"/>
      <c r="E97" s="25"/>
      <c r="F97" s="26"/>
      <c r="G97" s="26"/>
    </row>
    <row r="98" spans="4:7" ht="12.75">
      <c r="D98" s="17"/>
      <c r="E98" s="17"/>
      <c r="F98" s="31"/>
      <c r="G98" s="31"/>
    </row>
    <row r="99" spans="4:7" ht="12.75">
      <c r="D99" s="15"/>
      <c r="E99" s="15"/>
      <c r="F99" s="26"/>
      <c r="G99" s="26"/>
    </row>
    <row r="100" spans="4:7" ht="12.75">
      <c r="D100" s="17"/>
      <c r="E100" s="17"/>
      <c r="F100" s="14"/>
      <c r="G100" s="14"/>
    </row>
    <row r="101" spans="4:7" ht="12.75">
      <c r="D101" s="9"/>
      <c r="E101" s="9"/>
      <c r="F101" s="10"/>
      <c r="G101" s="10"/>
    </row>
    <row r="102" spans="3:7" ht="12.75">
      <c r="C102" s="11"/>
      <c r="D102" s="9"/>
      <c r="E102" s="9"/>
      <c r="F102" s="12"/>
      <c r="G102" s="12"/>
    </row>
    <row r="103" spans="4:7" ht="12.75">
      <c r="D103" s="15"/>
      <c r="E103" s="15"/>
      <c r="F103" s="14"/>
      <c r="G103" s="14"/>
    </row>
    <row r="104" spans="4:7" ht="12.75">
      <c r="D104" s="15"/>
      <c r="E104" s="15"/>
      <c r="F104" s="26"/>
      <c r="G104" s="26"/>
    </row>
    <row r="105" spans="3:7" ht="12.75">
      <c r="C105" s="11"/>
      <c r="D105" s="15"/>
      <c r="E105" s="15"/>
      <c r="F105" s="32"/>
      <c r="G105" s="32"/>
    </row>
    <row r="106" spans="3:7" ht="12.75">
      <c r="C106" s="11"/>
      <c r="D106" s="17"/>
      <c r="E106" s="17"/>
      <c r="F106" s="18"/>
      <c r="G106" s="18"/>
    </row>
    <row r="107" spans="4:7" ht="12.75">
      <c r="D107" s="9"/>
      <c r="E107" s="9"/>
      <c r="F107" s="10"/>
      <c r="G107" s="10"/>
    </row>
    <row r="108" spans="4:7" ht="12.75">
      <c r="D108" s="30"/>
      <c r="E108" s="30"/>
      <c r="F108" s="33"/>
      <c r="G108" s="33"/>
    </row>
    <row r="109" spans="4:7" ht="11.25" customHeight="1">
      <c r="D109" s="25"/>
      <c r="E109" s="25"/>
      <c r="F109" s="26"/>
      <c r="G109" s="26"/>
    </row>
    <row r="110" spans="2:7" ht="24" customHeight="1">
      <c r="B110" s="11"/>
      <c r="D110" s="25"/>
      <c r="E110" s="25"/>
      <c r="F110" s="34"/>
      <c r="G110" s="34"/>
    </row>
    <row r="111" spans="3:7" ht="15" customHeight="1">
      <c r="C111" s="11"/>
      <c r="D111" s="25"/>
      <c r="E111" s="25"/>
      <c r="F111" s="34"/>
      <c r="G111" s="34"/>
    </row>
    <row r="112" spans="4:7" ht="11.25" customHeight="1">
      <c r="D112" s="30"/>
      <c r="E112" s="30"/>
      <c r="F112" s="31"/>
      <c r="G112" s="31"/>
    </row>
    <row r="113" spans="4:7" ht="12.75">
      <c r="D113" s="25"/>
      <c r="E113" s="25"/>
      <c r="F113" s="26"/>
      <c r="G113" s="26"/>
    </row>
    <row r="114" spans="2:7" ht="13.5" customHeight="1">
      <c r="B114" s="11"/>
      <c r="D114" s="25"/>
      <c r="E114" s="25"/>
      <c r="F114" s="35"/>
      <c r="G114" s="35"/>
    </row>
    <row r="115" spans="3:7" ht="12.75" customHeight="1">
      <c r="C115" s="11"/>
      <c r="D115" s="25"/>
      <c r="E115" s="25"/>
      <c r="F115" s="12"/>
      <c r="G115" s="12"/>
    </row>
    <row r="116" spans="3:7" ht="12.75" customHeight="1">
      <c r="C116" s="11"/>
      <c r="D116" s="17"/>
      <c r="E116" s="17"/>
      <c r="F116" s="18"/>
      <c r="G116" s="18"/>
    </row>
    <row r="117" spans="4:7" ht="12.75">
      <c r="D117" s="9"/>
      <c r="E117" s="9"/>
      <c r="F117" s="10"/>
      <c r="G117" s="10"/>
    </row>
    <row r="118" spans="3:7" ht="12.75">
      <c r="C118" s="11"/>
      <c r="D118" s="9"/>
      <c r="E118" s="9"/>
      <c r="F118" s="32"/>
      <c r="G118" s="32"/>
    </row>
    <row r="119" spans="4:7" ht="12.75">
      <c r="D119" s="30"/>
      <c r="E119" s="30"/>
      <c r="F119" s="31"/>
      <c r="G119" s="31"/>
    </row>
    <row r="120" spans="4:7" ht="12.75">
      <c r="D120" s="25"/>
      <c r="E120" s="25"/>
      <c r="F120" s="26"/>
      <c r="G120" s="26"/>
    </row>
    <row r="121" spans="4:7" ht="12.75">
      <c r="D121" s="9"/>
      <c r="E121" s="9"/>
      <c r="F121" s="10"/>
      <c r="G121" s="10"/>
    </row>
    <row r="122" spans="1:7" ht="19.5" customHeight="1">
      <c r="A122" s="36"/>
      <c r="B122" s="5"/>
      <c r="C122" s="5"/>
      <c r="D122" s="5"/>
      <c r="E122" s="5"/>
      <c r="F122" s="21"/>
      <c r="G122" s="21"/>
    </row>
    <row r="123" spans="1:7" ht="15" customHeight="1">
      <c r="A123" s="11"/>
      <c r="D123" s="23"/>
      <c r="E123" s="23"/>
      <c r="F123" s="21"/>
      <c r="G123" s="21"/>
    </row>
    <row r="124" spans="1:7" ht="12.75">
      <c r="A124" s="11"/>
      <c r="B124" s="11"/>
      <c r="D124" s="23"/>
      <c r="E124" s="23"/>
      <c r="F124" s="12"/>
      <c r="G124" s="12"/>
    </row>
    <row r="125" spans="3:7" ht="12.75">
      <c r="C125" s="11"/>
      <c r="D125" s="9"/>
      <c r="E125" s="9"/>
      <c r="F125" s="21"/>
      <c r="G125" s="21"/>
    </row>
    <row r="126" spans="4:7" ht="12.75">
      <c r="D126" s="13"/>
      <c r="E126" s="13"/>
      <c r="F126" s="14"/>
      <c r="G126" s="14"/>
    </row>
    <row r="127" spans="2:7" ht="12.75">
      <c r="B127" s="11"/>
      <c r="D127" s="9"/>
      <c r="E127" s="9"/>
      <c r="F127" s="12"/>
      <c r="G127" s="12"/>
    </row>
    <row r="128" spans="3:7" ht="12.75">
      <c r="C128" s="11"/>
      <c r="D128" s="9"/>
      <c r="E128" s="9"/>
      <c r="F128" s="12"/>
      <c r="G128" s="12"/>
    </row>
    <row r="129" spans="4:7" ht="12.75">
      <c r="D129" s="17"/>
      <c r="E129" s="17"/>
      <c r="F129" s="18"/>
      <c r="G129" s="18"/>
    </row>
    <row r="130" spans="3:7" ht="22.5" customHeight="1">
      <c r="C130" s="11"/>
      <c r="D130" s="9"/>
      <c r="E130" s="9"/>
      <c r="F130" s="19"/>
      <c r="G130" s="19"/>
    </row>
    <row r="131" spans="4:7" ht="12.75">
      <c r="D131" s="9"/>
      <c r="E131" s="9"/>
      <c r="F131" s="18"/>
      <c r="G131" s="18"/>
    </row>
    <row r="132" spans="2:7" ht="12.75">
      <c r="B132" s="11"/>
      <c r="D132" s="15"/>
      <c r="E132" s="15"/>
      <c r="F132" s="21"/>
      <c r="G132" s="21"/>
    </row>
    <row r="133" spans="3:7" ht="12.75">
      <c r="C133" s="11"/>
      <c r="D133" s="15"/>
      <c r="E133" s="15"/>
      <c r="F133" s="22"/>
      <c r="G133" s="22"/>
    </row>
    <row r="134" spans="4:7" ht="12.75">
      <c r="D134" s="17"/>
      <c r="E134" s="17"/>
      <c r="F134" s="14"/>
      <c r="G134" s="14"/>
    </row>
    <row r="135" spans="1:7" ht="13.5" customHeight="1">
      <c r="A135" s="11"/>
      <c r="D135" s="23"/>
      <c r="E135" s="23"/>
      <c r="F135" s="21"/>
      <c r="G135" s="21"/>
    </row>
    <row r="136" spans="2:7" ht="13.5" customHeight="1">
      <c r="B136" s="11"/>
      <c r="D136" s="9"/>
      <c r="E136" s="9"/>
      <c r="F136" s="21"/>
      <c r="G136" s="21"/>
    </row>
    <row r="137" spans="3:7" ht="13.5" customHeight="1">
      <c r="C137" s="11"/>
      <c r="D137" s="9"/>
      <c r="E137" s="9"/>
      <c r="F137" s="12"/>
      <c r="G137" s="12"/>
    </row>
    <row r="138" spans="3:7" ht="12.75">
      <c r="C138" s="11"/>
      <c r="D138" s="17"/>
      <c r="E138" s="17"/>
      <c r="F138" s="14"/>
      <c r="G138" s="14"/>
    </row>
    <row r="139" spans="3:7" ht="12.75">
      <c r="C139" s="11"/>
      <c r="D139" s="9"/>
      <c r="E139" s="9"/>
      <c r="F139" s="12"/>
      <c r="G139" s="12"/>
    </row>
    <row r="140" spans="4:7" ht="12.75">
      <c r="D140" s="30"/>
      <c r="E140" s="30"/>
      <c r="F140" s="31"/>
      <c r="G140" s="31"/>
    </row>
    <row r="141" spans="3:7" ht="12.75">
      <c r="C141" s="11"/>
      <c r="D141" s="15"/>
      <c r="E141" s="15"/>
      <c r="F141" s="32"/>
      <c r="G141" s="32"/>
    </row>
    <row r="142" spans="3:7" ht="12.75">
      <c r="C142" s="11"/>
      <c r="D142" s="17"/>
      <c r="E142" s="17"/>
      <c r="F142" s="18"/>
      <c r="G142" s="18"/>
    </row>
    <row r="143" spans="4:7" ht="12.75">
      <c r="D143" s="30"/>
      <c r="E143" s="30"/>
      <c r="F143" s="37"/>
      <c r="G143" s="37"/>
    </row>
    <row r="144" spans="2:7" ht="12.75">
      <c r="B144" s="11"/>
      <c r="D144" s="25"/>
      <c r="E144" s="25"/>
      <c r="F144" s="35"/>
      <c r="G144" s="35"/>
    </row>
    <row r="145" spans="3:7" ht="12.75">
      <c r="C145" s="11"/>
      <c r="D145" s="25"/>
      <c r="E145" s="25"/>
      <c r="F145" s="12"/>
      <c r="G145" s="12"/>
    </row>
    <row r="146" spans="3:7" ht="12.75">
      <c r="C146" s="11"/>
      <c r="D146" s="17"/>
      <c r="E146" s="17"/>
      <c r="F146" s="18"/>
      <c r="G146" s="18"/>
    </row>
    <row r="147" spans="3:7" ht="12.75">
      <c r="C147" s="11"/>
      <c r="D147" s="17"/>
      <c r="E147" s="17"/>
      <c r="F147" s="18"/>
      <c r="G147" s="18"/>
    </row>
    <row r="148" spans="4:7" ht="12.75">
      <c r="D148" s="9"/>
      <c r="E148" s="9"/>
      <c r="F148" s="10"/>
      <c r="G148" s="10"/>
    </row>
    <row r="149" spans="1:7" s="38" customFormat="1" ht="18" customHeight="1">
      <c r="A149" s="242"/>
      <c r="B149" s="243"/>
      <c r="C149" s="243"/>
      <c r="D149" s="243"/>
      <c r="E149" s="243"/>
      <c r="F149" s="243"/>
      <c r="G149" s="76"/>
    </row>
    <row r="150" spans="1:7" ht="28.5" customHeight="1">
      <c r="A150" s="27"/>
      <c r="B150" s="27"/>
      <c r="C150" s="27"/>
      <c r="D150" s="28"/>
      <c r="E150" s="28"/>
      <c r="F150" s="29"/>
      <c r="G150" s="75"/>
    </row>
    <row r="152" spans="1:7" ht="15.75">
      <c r="A152" s="40"/>
      <c r="B152" s="11"/>
      <c r="C152" s="11"/>
      <c r="D152" s="41"/>
      <c r="E152" s="41"/>
      <c r="F152" s="4"/>
      <c r="G152" s="4"/>
    </row>
    <row r="153" spans="1:7" ht="12.75">
      <c r="A153" s="11"/>
      <c r="B153" s="11"/>
      <c r="C153" s="11"/>
      <c r="D153" s="41"/>
      <c r="E153" s="41"/>
      <c r="F153" s="4"/>
      <c r="G153" s="4"/>
    </row>
    <row r="154" spans="1:7" ht="17.25" customHeight="1">
      <c r="A154" s="11"/>
      <c r="B154" s="11"/>
      <c r="C154" s="11"/>
      <c r="D154" s="41"/>
      <c r="E154" s="41"/>
      <c r="F154" s="4"/>
      <c r="G154" s="4"/>
    </row>
    <row r="155" spans="1:7" ht="13.5" customHeight="1">
      <c r="A155" s="11"/>
      <c r="B155" s="11"/>
      <c r="C155" s="11"/>
      <c r="D155" s="41"/>
      <c r="E155" s="41"/>
      <c r="F155" s="4"/>
      <c r="G155" s="4"/>
    </row>
    <row r="156" spans="1:7" ht="12.75">
      <c r="A156" s="11"/>
      <c r="B156" s="11"/>
      <c r="C156" s="11"/>
      <c r="D156" s="41"/>
      <c r="E156" s="41"/>
      <c r="F156" s="4"/>
      <c r="G156" s="4"/>
    </row>
    <row r="157" spans="1:3" ht="12.75">
      <c r="A157" s="11"/>
      <c r="B157" s="11"/>
      <c r="C157" s="11"/>
    </row>
    <row r="158" spans="1:7" ht="12.75">
      <c r="A158" s="11"/>
      <c r="B158" s="11"/>
      <c r="C158" s="11"/>
      <c r="D158" s="41"/>
      <c r="E158" s="41"/>
      <c r="F158" s="4"/>
      <c r="G158" s="4"/>
    </row>
    <row r="159" spans="1:7" ht="12.75">
      <c r="A159" s="11"/>
      <c r="B159" s="11"/>
      <c r="C159" s="11"/>
      <c r="D159" s="41"/>
      <c r="E159" s="41"/>
      <c r="F159" s="42"/>
      <c r="G159" s="42"/>
    </row>
    <row r="160" spans="1:7" ht="12.75">
      <c r="A160" s="11"/>
      <c r="B160" s="11"/>
      <c r="C160" s="11"/>
      <c r="D160" s="41"/>
      <c r="E160" s="41"/>
      <c r="F160" s="4"/>
      <c r="G160" s="4"/>
    </row>
    <row r="161" spans="1:7" ht="22.5" customHeight="1">
      <c r="A161" s="11"/>
      <c r="B161" s="11"/>
      <c r="C161" s="11"/>
      <c r="D161" s="41"/>
      <c r="E161" s="41"/>
      <c r="F161" s="19"/>
      <c r="G161" s="19"/>
    </row>
    <row r="162" spans="4:7" ht="22.5" customHeight="1">
      <c r="D162" s="17"/>
      <c r="E162" s="17"/>
      <c r="F162" s="20"/>
      <c r="G162" s="20"/>
    </row>
  </sheetData>
  <sheetProtection/>
  <mergeCells count="5">
    <mergeCell ref="A1:I1"/>
    <mergeCell ref="B17:I17"/>
    <mergeCell ref="B28:I28"/>
    <mergeCell ref="A149:F149"/>
    <mergeCell ref="B2:I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255" man="1"/>
    <brk id="83" max="9" man="1"/>
    <brk id="14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3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5.8515625" style="49" customWidth="1"/>
    <col min="2" max="2" width="31.28125" style="52" customWidth="1"/>
    <col min="3" max="3" width="11.421875" style="2" customWidth="1"/>
    <col min="4" max="4" width="10.7109375" style="2" customWidth="1"/>
    <col min="5" max="5" width="8.28125" style="2" customWidth="1"/>
    <col min="6" max="6" width="7.140625" style="2" customWidth="1"/>
    <col min="7" max="7" width="10.421875" style="2" customWidth="1"/>
    <col min="8" max="8" width="7.7109375" style="2" customWidth="1"/>
    <col min="9" max="9" width="9.28125" style="2" customWidth="1"/>
    <col min="10" max="10" width="7.140625" style="2" customWidth="1"/>
    <col min="11" max="11" width="9.8515625" style="2" customWidth="1"/>
    <col min="12" max="12" width="8.7109375" style="2" customWidth="1"/>
    <col min="13" max="13" width="8.28125" style="2" customWidth="1"/>
    <col min="14" max="14" width="9.7109375" style="2" customWidth="1"/>
    <col min="15" max="15" width="8.8515625" style="2" customWidth="1"/>
    <col min="16" max="16384" width="11.421875" style="3" customWidth="1"/>
  </cols>
  <sheetData>
    <row r="1" spans="1:15" ht="24" customHeight="1" thickBot="1">
      <c r="A1" s="155" t="s">
        <v>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s="4" customFormat="1" ht="79.5" thickBot="1">
      <c r="A2" s="92" t="s">
        <v>13</v>
      </c>
      <c r="B2" s="93" t="s">
        <v>14</v>
      </c>
      <c r="C2" s="145" t="s">
        <v>90</v>
      </c>
      <c r="D2" s="146" t="s">
        <v>89</v>
      </c>
      <c r="E2" s="147" t="s">
        <v>84</v>
      </c>
      <c r="F2" s="147" t="s">
        <v>75</v>
      </c>
      <c r="G2" s="147" t="s">
        <v>85</v>
      </c>
      <c r="H2" s="147" t="s">
        <v>83</v>
      </c>
      <c r="I2" s="147" t="s">
        <v>77</v>
      </c>
      <c r="J2" s="147" t="s">
        <v>86</v>
      </c>
      <c r="K2" s="147" t="s">
        <v>91</v>
      </c>
      <c r="L2" s="147" t="s">
        <v>88</v>
      </c>
      <c r="M2" s="164" t="s">
        <v>95</v>
      </c>
      <c r="N2" s="180" t="s">
        <v>87</v>
      </c>
      <c r="O2" s="181" t="s">
        <v>96</v>
      </c>
    </row>
    <row r="3" spans="1:15" s="4" customFormat="1" ht="12.75">
      <c r="A3" s="94" t="s">
        <v>36</v>
      </c>
      <c r="B3" s="50" t="s">
        <v>49</v>
      </c>
      <c r="C3" s="182"/>
      <c r="D3" s="183"/>
      <c r="E3" s="184"/>
      <c r="F3" s="184"/>
      <c r="G3" s="184"/>
      <c r="H3" s="184"/>
      <c r="I3" s="184"/>
      <c r="J3" s="184" t="s">
        <v>36</v>
      </c>
      <c r="K3" s="184"/>
      <c r="L3" s="184"/>
      <c r="M3" s="185"/>
      <c r="N3" s="183"/>
      <c r="O3" s="186"/>
    </row>
    <row r="4" spans="1:15" ht="12.75">
      <c r="A4" s="94"/>
      <c r="B4" s="51" t="s">
        <v>48</v>
      </c>
      <c r="C4" s="151"/>
      <c r="D4" s="3"/>
      <c r="E4" s="90"/>
      <c r="F4" s="90"/>
      <c r="G4" s="90"/>
      <c r="H4" s="90"/>
      <c r="I4" s="90"/>
      <c r="J4" s="90"/>
      <c r="K4" s="90"/>
      <c r="L4" s="90"/>
      <c r="M4" s="156"/>
      <c r="N4" s="3"/>
      <c r="O4" s="95"/>
    </row>
    <row r="5" spans="1:15" s="4" customFormat="1" ht="12.75">
      <c r="A5" s="94"/>
      <c r="B5" s="51" t="s">
        <v>45</v>
      </c>
      <c r="C5" s="152"/>
      <c r="D5" s="62"/>
      <c r="E5" s="91"/>
      <c r="F5" s="91"/>
      <c r="G5" s="91"/>
      <c r="H5" s="91"/>
      <c r="I5" s="91"/>
      <c r="J5" s="91"/>
      <c r="K5" s="91"/>
      <c r="L5" s="91"/>
      <c r="M5" s="157"/>
      <c r="O5" s="96"/>
    </row>
    <row r="6" spans="1:17" s="4" customFormat="1" ht="49.5" customHeight="1">
      <c r="A6" s="97" t="s">
        <v>34</v>
      </c>
      <c r="B6" s="51" t="s">
        <v>46</v>
      </c>
      <c r="C6" s="152"/>
      <c r="D6" s="62"/>
      <c r="E6" s="91"/>
      <c r="F6" s="91"/>
      <c r="G6" s="91"/>
      <c r="H6" s="91"/>
      <c r="I6" s="91"/>
      <c r="J6" s="91"/>
      <c r="K6" s="91"/>
      <c r="L6" s="91"/>
      <c r="M6" s="156"/>
      <c r="O6" s="96"/>
      <c r="Q6" s="88"/>
    </row>
    <row r="7" spans="1:15" s="4" customFormat="1" ht="12.75">
      <c r="A7" s="98">
        <v>3</v>
      </c>
      <c r="B7" s="148" t="s">
        <v>15</v>
      </c>
      <c r="C7" s="153">
        <f>SUM(C8+C12+C18)</f>
        <v>2899547.11</v>
      </c>
      <c r="D7" s="135">
        <f>(C7/7.5345)</f>
        <v>384836.03556971264</v>
      </c>
      <c r="E7" s="136"/>
      <c r="F7" s="136"/>
      <c r="G7" s="136"/>
      <c r="H7" s="136"/>
      <c r="I7" s="136"/>
      <c r="J7" s="136"/>
      <c r="K7" s="136"/>
      <c r="L7" s="136"/>
      <c r="M7" s="170"/>
      <c r="N7" s="135"/>
      <c r="O7" s="137"/>
    </row>
    <row r="8" spans="1:15" s="4" customFormat="1" ht="12.75">
      <c r="A8" s="98">
        <v>31</v>
      </c>
      <c r="B8" s="148" t="s">
        <v>16</v>
      </c>
      <c r="C8" s="153">
        <f>SUM(C9:C11)</f>
        <v>1854439</v>
      </c>
      <c r="D8" s="135">
        <f aca="true" t="shared" si="0" ref="D8:D27">(C8/7.5345)</f>
        <v>246126.35211361072</v>
      </c>
      <c r="E8" s="136"/>
      <c r="F8" s="136"/>
      <c r="G8" s="136"/>
      <c r="H8" s="136"/>
      <c r="I8" s="136">
        <f>SUM(I9:I11)</f>
        <v>1854439</v>
      </c>
      <c r="J8" s="136"/>
      <c r="K8" s="136"/>
      <c r="L8" s="136"/>
      <c r="M8" s="170"/>
      <c r="N8" s="135">
        <v>1688835</v>
      </c>
      <c r="O8" s="137">
        <v>1689592</v>
      </c>
    </row>
    <row r="9" spans="1:16" ht="12.75">
      <c r="A9" s="99">
        <v>311</v>
      </c>
      <c r="B9" s="149" t="s">
        <v>17</v>
      </c>
      <c r="C9" s="154">
        <f>SUM(I9)</f>
        <v>1547724</v>
      </c>
      <c r="D9" s="135">
        <f t="shared" si="0"/>
        <v>205418.2759307187</v>
      </c>
      <c r="E9" s="139"/>
      <c r="F9" s="139"/>
      <c r="G9" s="139"/>
      <c r="H9" s="139"/>
      <c r="I9" s="136">
        <v>1547724</v>
      </c>
      <c r="J9" s="139"/>
      <c r="K9" s="139"/>
      <c r="L9" s="139"/>
      <c r="M9" s="170"/>
      <c r="N9" s="138"/>
      <c r="O9" s="140"/>
      <c r="P9" s="35"/>
    </row>
    <row r="10" spans="1:15" ht="12.75">
      <c r="A10" s="99">
        <v>312</v>
      </c>
      <c r="B10" s="149" t="s">
        <v>18</v>
      </c>
      <c r="C10" s="154">
        <f>SUM(I10)</f>
        <v>51072</v>
      </c>
      <c r="D10" s="138">
        <f t="shared" si="0"/>
        <v>6778.419271351781</v>
      </c>
      <c r="E10" s="139"/>
      <c r="F10" s="139"/>
      <c r="G10" s="139"/>
      <c r="H10" s="139"/>
      <c r="I10" s="139">
        <v>51072</v>
      </c>
      <c r="J10" s="139"/>
      <c r="K10" s="139"/>
      <c r="L10" s="139"/>
      <c r="M10" s="170"/>
      <c r="N10" s="138"/>
      <c r="O10" s="140"/>
    </row>
    <row r="11" spans="1:15" ht="12.75">
      <c r="A11" s="99">
        <v>313</v>
      </c>
      <c r="B11" s="149" t="s">
        <v>19</v>
      </c>
      <c r="C11" s="154">
        <f>SUM(I11)</f>
        <v>255643</v>
      </c>
      <c r="D11" s="138">
        <f t="shared" si="0"/>
        <v>33929.656911540245</v>
      </c>
      <c r="E11" s="139"/>
      <c r="F11" s="139"/>
      <c r="G11" s="139"/>
      <c r="H11" s="139"/>
      <c r="I11" s="139">
        <v>255643</v>
      </c>
      <c r="J11" s="139"/>
      <c r="K11" s="139"/>
      <c r="L11" s="139"/>
      <c r="M11" s="170"/>
      <c r="N11" s="138"/>
      <c r="O11" s="140"/>
    </row>
    <row r="12" spans="1:15" s="4" customFormat="1" ht="12.75">
      <c r="A12" s="98">
        <v>32</v>
      </c>
      <c r="B12" s="148" t="s">
        <v>20</v>
      </c>
      <c r="C12" s="153">
        <f>SUM(C13:C17)</f>
        <v>1035428.1</v>
      </c>
      <c r="D12" s="135">
        <f t="shared" si="0"/>
        <v>137424.92534342027</v>
      </c>
      <c r="E12" s="136">
        <f>SUM(E13:E17)</f>
        <v>503921</v>
      </c>
      <c r="F12" s="136">
        <f>SUM(F13:F17)</f>
        <v>46087</v>
      </c>
      <c r="G12" s="136">
        <f>SUM(G13:G17)</f>
        <v>425220.1</v>
      </c>
      <c r="H12" s="136">
        <f>(H26)</f>
        <v>347443</v>
      </c>
      <c r="I12" s="136"/>
      <c r="J12" s="136">
        <f>SUM(J13:J17)</f>
        <v>500</v>
      </c>
      <c r="K12" s="136">
        <f>SUM(K13:K17)</f>
        <v>3100</v>
      </c>
      <c r="L12" s="136">
        <f>SUM(L14+L15)</f>
        <v>50000</v>
      </c>
      <c r="M12" s="171">
        <f>(M14)</f>
        <v>1500</v>
      </c>
      <c r="N12" s="135">
        <v>989094</v>
      </c>
      <c r="O12" s="137">
        <v>989094</v>
      </c>
    </row>
    <row r="13" spans="1:15" ht="12.75">
      <c r="A13" s="99">
        <v>321</v>
      </c>
      <c r="B13" s="149" t="s">
        <v>21</v>
      </c>
      <c r="C13" s="154">
        <f>SUM(E13+G13)</f>
        <v>67683</v>
      </c>
      <c r="D13" s="138">
        <f t="shared" si="0"/>
        <v>8983.077841927136</v>
      </c>
      <c r="E13" s="139">
        <v>66633</v>
      </c>
      <c r="F13" s="139"/>
      <c r="G13" s="177">
        <v>1050</v>
      </c>
      <c r="H13" s="139"/>
      <c r="I13" s="139"/>
      <c r="J13" s="139"/>
      <c r="K13" s="139"/>
      <c r="L13" s="139"/>
      <c r="M13" s="159"/>
      <c r="N13" s="138"/>
      <c r="O13" s="140"/>
    </row>
    <row r="14" spans="1:15" ht="12.75">
      <c r="A14" s="99">
        <v>322</v>
      </c>
      <c r="B14" s="149" t="s">
        <v>22</v>
      </c>
      <c r="C14" s="154">
        <f>SUM(E14+F14+G14+J14+K14+L14+M14)</f>
        <v>667593.5</v>
      </c>
      <c r="D14" s="138">
        <f t="shared" si="0"/>
        <v>88604.88419934965</v>
      </c>
      <c r="E14" s="139">
        <v>230999</v>
      </c>
      <c r="F14" s="139">
        <v>46087</v>
      </c>
      <c r="G14" s="177">
        <v>347007.5</v>
      </c>
      <c r="H14" s="139"/>
      <c r="I14" s="139"/>
      <c r="J14" s="139">
        <v>500</v>
      </c>
      <c r="K14" s="139">
        <v>1500</v>
      </c>
      <c r="L14" s="139">
        <v>40000</v>
      </c>
      <c r="M14" s="172">
        <v>1500</v>
      </c>
      <c r="N14" s="138"/>
      <c r="O14" s="140"/>
    </row>
    <row r="15" spans="1:15" ht="12.75">
      <c r="A15" s="99">
        <v>323</v>
      </c>
      <c r="B15" s="149" t="s">
        <v>23</v>
      </c>
      <c r="C15" s="154">
        <f>SUM(E15+G15+K15+L15+I15)</f>
        <v>273525.6</v>
      </c>
      <c r="D15" s="138">
        <f t="shared" si="0"/>
        <v>36303.08580529563</v>
      </c>
      <c r="E15" s="139">
        <v>186687</v>
      </c>
      <c r="F15" s="139"/>
      <c r="G15" s="139">
        <v>70138.6</v>
      </c>
      <c r="H15" s="139"/>
      <c r="I15" s="139">
        <v>5100</v>
      </c>
      <c r="J15" s="139"/>
      <c r="K15" s="139">
        <v>1600</v>
      </c>
      <c r="L15" s="139">
        <v>10000</v>
      </c>
      <c r="M15" s="158"/>
      <c r="N15" s="138"/>
      <c r="O15" s="140"/>
    </row>
    <row r="16" spans="1:15" ht="12.75">
      <c r="A16" s="162">
        <v>324</v>
      </c>
      <c r="B16" s="163" t="s">
        <v>92</v>
      </c>
      <c r="C16" s="154"/>
      <c r="D16" s="138"/>
      <c r="E16" s="139"/>
      <c r="F16" s="139"/>
      <c r="G16" s="139"/>
      <c r="H16" s="139"/>
      <c r="I16" s="139"/>
      <c r="J16" s="139"/>
      <c r="K16" s="139"/>
      <c r="L16" s="139"/>
      <c r="M16" s="158"/>
      <c r="N16" s="138"/>
      <c r="O16" s="140"/>
    </row>
    <row r="17" spans="1:15" ht="25.5">
      <c r="A17" s="99">
        <v>329</v>
      </c>
      <c r="B17" s="149" t="s">
        <v>24</v>
      </c>
      <c r="C17" s="154">
        <f>SUM(E17+G17)</f>
        <v>26626</v>
      </c>
      <c r="D17" s="138">
        <f t="shared" si="0"/>
        <v>3533.8774968478333</v>
      </c>
      <c r="E17" s="139">
        <v>19602</v>
      </c>
      <c r="F17" s="139"/>
      <c r="G17" s="139">
        <v>7024</v>
      </c>
      <c r="H17" s="139"/>
      <c r="I17" s="139"/>
      <c r="J17" s="139"/>
      <c r="K17" s="139"/>
      <c r="L17" s="139"/>
      <c r="M17" s="158"/>
      <c r="N17" s="138"/>
      <c r="O17" s="140"/>
    </row>
    <row r="18" spans="1:15" s="4" customFormat="1" ht="12.75">
      <c r="A18" s="98">
        <v>34</v>
      </c>
      <c r="B18" s="148" t="s">
        <v>25</v>
      </c>
      <c r="C18" s="153">
        <f>SUM(C19:C19)</f>
        <v>9680.01</v>
      </c>
      <c r="D18" s="135">
        <f t="shared" si="0"/>
        <v>1284.7581126816642</v>
      </c>
      <c r="E18" s="136">
        <f>SUM(E19:E19)</f>
        <v>7500</v>
      </c>
      <c r="F18" s="136">
        <f>SUM(F19:F19)</f>
        <v>10</v>
      </c>
      <c r="G18" s="136"/>
      <c r="H18" s="136"/>
      <c r="I18" s="136"/>
      <c r="J18" s="136"/>
      <c r="K18" s="136"/>
      <c r="L18" s="136"/>
      <c r="M18" s="158"/>
      <c r="N18" s="135">
        <v>7600</v>
      </c>
      <c r="O18" s="137">
        <v>7600</v>
      </c>
    </row>
    <row r="19" spans="1:15" ht="12.75">
      <c r="A19" s="99">
        <v>343</v>
      </c>
      <c r="B19" s="149" t="s">
        <v>26</v>
      </c>
      <c r="C19" s="154">
        <f>SUM(E19+F19+I19)</f>
        <v>9680.01</v>
      </c>
      <c r="D19" s="138">
        <f t="shared" si="0"/>
        <v>1284.7581126816642</v>
      </c>
      <c r="E19" s="139">
        <v>7500</v>
      </c>
      <c r="F19" s="139">
        <v>10</v>
      </c>
      <c r="G19" s="139"/>
      <c r="H19" s="139"/>
      <c r="I19" s="139">
        <v>2170.01</v>
      </c>
      <c r="J19" s="139"/>
      <c r="K19" s="139"/>
      <c r="L19" s="139"/>
      <c r="M19" s="159"/>
      <c r="N19" s="138"/>
      <c r="O19" s="140"/>
    </row>
    <row r="20" spans="1:15" s="4" customFormat="1" ht="25.5">
      <c r="A20" s="98">
        <v>4</v>
      </c>
      <c r="B20" s="148" t="s">
        <v>28</v>
      </c>
      <c r="C20" s="153">
        <f>SUM(C21+C24)</f>
        <v>709762.9</v>
      </c>
      <c r="D20" s="135">
        <f t="shared" si="0"/>
        <v>94201.72539650938</v>
      </c>
      <c r="E20" s="136"/>
      <c r="F20" s="136"/>
      <c r="G20" s="136">
        <f>SUM(G21+G24)</f>
        <v>137319.9</v>
      </c>
      <c r="H20" s="136"/>
      <c r="I20" s="136"/>
      <c r="J20" s="136"/>
      <c r="K20" s="136"/>
      <c r="L20" s="136">
        <f>SUM(L21+L24)</f>
        <v>225000</v>
      </c>
      <c r="M20" s="160"/>
      <c r="N20" s="135"/>
      <c r="O20" s="137"/>
    </row>
    <row r="21" spans="1:15" s="4" customFormat="1" ht="25.5">
      <c r="A21" s="98">
        <v>42</v>
      </c>
      <c r="B21" s="148" t="s">
        <v>29</v>
      </c>
      <c r="C21" s="153">
        <f>SUM(C22:C23)</f>
        <v>110063.9</v>
      </c>
      <c r="D21" s="135">
        <f t="shared" si="0"/>
        <v>14607.989913066558</v>
      </c>
      <c r="E21" s="136"/>
      <c r="F21" s="136"/>
      <c r="G21" s="136">
        <f>SUM(G22:G23)</f>
        <v>15063.9</v>
      </c>
      <c r="H21" s="136"/>
      <c r="I21" s="136"/>
      <c r="J21" s="136"/>
      <c r="K21" s="136"/>
      <c r="L21" s="136">
        <f>SUM(L22+L25)</f>
        <v>225000</v>
      </c>
      <c r="M21" s="161"/>
      <c r="N21" s="135"/>
      <c r="O21" s="137"/>
    </row>
    <row r="22" spans="1:15" ht="12.75">
      <c r="A22" s="99">
        <v>422</v>
      </c>
      <c r="B22" s="149" t="s">
        <v>27</v>
      </c>
      <c r="C22" s="154">
        <f>SUM(G22+L22)</f>
        <v>108950.9</v>
      </c>
      <c r="D22" s="138">
        <f t="shared" si="0"/>
        <v>14460.26942730108</v>
      </c>
      <c r="E22" s="139"/>
      <c r="F22" s="139"/>
      <c r="G22" s="177">
        <v>13950.9</v>
      </c>
      <c r="H22" s="139"/>
      <c r="I22" s="139"/>
      <c r="J22" s="139"/>
      <c r="K22" s="139"/>
      <c r="L22" s="139">
        <v>95000</v>
      </c>
      <c r="M22" s="158"/>
      <c r="N22" s="138"/>
      <c r="O22" s="140"/>
    </row>
    <row r="23" spans="1:19" ht="25.5">
      <c r="A23" s="99">
        <v>424</v>
      </c>
      <c r="B23" s="149" t="s">
        <v>30</v>
      </c>
      <c r="C23" s="154">
        <f>SUM(G23)</f>
        <v>1113</v>
      </c>
      <c r="D23" s="138">
        <f t="shared" si="0"/>
        <v>147.7204857654788</v>
      </c>
      <c r="E23" s="139"/>
      <c r="F23" s="139"/>
      <c r="G23" s="139">
        <v>1113</v>
      </c>
      <c r="H23" s="139"/>
      <c r="I23" s="139"/>
      <c r="J23" s="139"/>
      <c r="K23" s="139"/>
      <c r="L23" s="139"/>
      <c r="M23" s="158"/>
      <c r="N23" s="138"/>
      <c r="O23" s="140"/>
      <c r="S23" s="3" t="s">
        <v>36</v>
      </c>
    </row>
    <row r="24" spans="1:15" ht="25.5">
      <c r="A24" s="98">
        <v>45</v>
      </c>
      <c r="B24" s="148" t="s">
        <v>57</v>
      </c>
      <c r="C24" s="153">
        <f>SUM(C25:C26)</f>
        <v>599699</v>
      </c>
      <c r="D24" s="135">
        <f t="shared" si="0"/>
        <v>79593.73548344283</v>
      </c>
      <c r="E24" s="136"/>
      <c r="F24" s="136"/>
      <c r="G24" s="136">
        <v>122256</v>
      </c>
      <c r="H24" s="136"/>
      <c r="I24" s="136"/>
      <c r="J24" s="136"/>
      <c r="K24" s="136"/>
      <c r="L24" s="136"/>
      <c r="M24" s="158"/>
      <c r="N24" s="135"/>
      <c r="O24" s="137"/>
    </row>
    <row r="25" spans="1:15" ht="25.5">
      <c r="A25" s="99">
        <v>451</v>
      </c>
      <c r="B25" s="149" t="s">
        <v>58</v>
      </c>
      <c r="C25" s="154">
        <f>(G25+L25)</f>
        <v>252256</v>
      </c>
      <c r="D25" s="138">
        <f t="shared" si="0"/>
        <v>33480.12475943991</v>
      </c>
      <c r="E25" s="139"/>
      <c r="F25" s="139"/>
      <c r="G25" s="139">
        <v>122256</v>
      </c>
      <c r="H25" s="139"/>
      <c r="I25" s="139"/>
      <c r="J25" s="139"/>
      <c r="K25" s="139"/>
      <c r="L25" s="139">
        <v>130000</v>
      </c>
      <c r="M25" s="158"/>
      <c r="N25" s="138"/>
      <c r="O25" s="140"/>
    </row>
    <row r="26" spans="1:15" ht="26.25" thickBot="1">
      <c r="A26" s="99">
        <v>452</v>
      </c>
      <c r="B26" s="150" t="s">
        <v>56</v>
      </c>
      <c r="C26" s="173">
        <f>(H26)</f>
        <v>347443</v>
      </c>
      <c r="D26" s="174">
        <f t="shared" si="0"/>
        <v>46113.610724002916</v>
      </c>
      <c r="E26" s="178"/>
      <c r="F26" s="178"/>
      <c r="G26" s="178"/>
      <c r="H26" s="178">
        <v>347443</v>
      </c>
      <c r="I26" s="178"/>
      <c r="J26" s="178"/>
      <c r="K26" s="178"/>
      <c r="L26" s="178"/>
      <c r="M26" s="175"/>
      <c r="N26" s="174"/>
      <c r="O26" s="187"/>
    </row>
    <row r="27" spans="1:15" ht="15" customHeight="1" thickBot="1">
      <c r="A27" s="100"/>
      <c r="B27" s="144" t="s">
        <v>47</v>
      </c>
      <c r="C27" s="191">
        <f>SUM(C21+C18+C12+C8+C24)</f>
        <v>3609310.01</v>
      </c>
      <c r="D27" s="141">
        <f t="shared" si="0"/>
        <v>479037.760966222</v>
      </c>
      <c r="E27" s="179">
        <f>SUM(E21+E18+E12+E8)</f>
        <v>511421</v>
      </c>
      <c r="F27" s="179">
        <f>SUM(F21+F18+F12+F8)</f>
        <v>46097</v>
      </c>
      <c r="G27" s="179">
        <f>SUM(G12+G21+G24)</f>
        <v>562540</v>
      </c>
      <c r="H27" s="179">
        <v>347443</v>
      </c>
      <c r="I27" s="179">
        <f>SUM(I8+I15+I19)</f>
        <v>1861709.01</v>
      </c>
      <c r="J27" s="179">
        <f>SUM(J14)</f>
        <v>500</v>
      </c>
      <c r="K27" s="179">
        <f>SUM(K21+K18+K12+K8)</f>
        <v>3100</v>
      </c>
      <c r="L27" s="179">
        <f>SUM(L12+L21)</f>
        <v>275000</v>
      </c>
      <c r="M27" s="176">
        <f>(M12)</f>
        <v>1500</v>
      </c>
      <c r="N27" s="141">
        <f>SUM(N18+N12+N8)</f>
        <v>2685529</v>
      </c>
      <c r="O27" s="142">
        <f>SUM(O21+O18+O12+O8)</f>
        <v>2686286</v>
      </c>
    </row>
    <row r="28" spans="1:15" ht="12.75">
      <c r="A28" s="48"/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165"/>
      <c r="N28" s="3"/>
      <c r="O28" s="3"/>
    </row>
    <row r="29" spans="1:15" ht="12.75">
      <c r="A29" s="48"/>
      <c r="C29" s="3"/>
      <c r="D29" s="3"/>
      <c r="E29" s="3"/>
      <c r="F29" s="3"/>
      <c r="G29" s="3" t="s">
        <v>68</v>
      </c>
      <c r="H29" s="3"/>
      <c r="I29" s="3"/>
      <c r="J29" s="3"/>
      <c r="K29" s="3" t="s">
        <v>71</v>
      </c>
      <c r="L29" s="3"/>
      <c r="M29" s="165"/>
      <c r="N29" s="3"/>
      <c r="O29" s="3"/>
    </row>
    <row r="30" spans="1:15" ht="12.75">
      <c r="A30" s="48"/>
      <c r="B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165"/>
      <c r="N30" s="3"/>
      <c r="O30" s="3"/>
    </row>
    <row r="31" spans="1:15" ht="12.75">
      <c r="A31" s="48"/>
      <c r="B31" s="89" t="s">
        <v>94</v>
      </c>
      <c r="C31" s="3"/>
      <c r="D31" s="3"/>
      <c r="E31" s="3"/>
      <c r="F31" s="3"/>
      <c r="G31" s="3" t="s">
        <v>69</v>
      </c>
      <c r="H31" s="3"/>
      <c r="I31" s="3"/>
      <c r="J31" s="3"/>
      <c r="K31" s="3" t="s">
        <v>70</v>
      </c>
      <c r="L31" s="3"/>
      <c r="M31" s="165"/>
      <c r="N31" s="3"/>
      <c r="O31" s="3"/>
    </row>
    <row r="32" spans="1:15" ht="12.75">
      <c r="A32" s="48"/>
      <c r="B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165"/>
      <c r="N32" s="3"/>
      <c r="O32" s="3"/>
    </row>
    <row r="33" spans="1:15" ht="12.75">
      <c r="A33" s="48"/>
      <c r="B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165"/>
      <c r="N33" s="3"/>
      <c r="O33" s="3"/>
    </row>
    <row r="34" spans="1:15" ht="12.75">
      <c r="A34" s="48"/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165"/>
      <c r="N34" s="3"/>
      <c r="O34" s="3"/>
    </row>
    <row r="35" spans="1:15" ht="12.75">
      <c r="A35" s="48"/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165"/>
      <c r="N35" s="3"/>
      <c r="O35" s="3"/>
    </row>
    <row r="36" spans="1:15" ht="12.75">
      <c r="A36" s="48"/>
      <c r="B36" s="6"/>
      <c r="C36" s="3"/>
      <c r="D36" s="3"/>
      <c r="E36" s="3"/>
      <c r="F36" s="3"/>
      <c r="G36" s="3"/>
      <c r="H36" s="3"/>
      <c r="I36" s="3"/>
      <c r="J36" s="3"/>
      <c r="K36" s="3"/>
      <c r="L36" s="3"/>
      <c r="M36" s="166"/>
      <c r="N36" s="3"/>
      <c r="O36" s="3"/>
    </row>
    <row r="37" spans="1:15" ht="12.75">
      <c r="A37" s="48"/>
      <c r="B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165"/>
      <c r="N37" s="3"/>
      <c r="O37" s="3"/>
    </row>
    <row r="38" spans="1:15" ht="12.75">
      <c r="A38" s="48"/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165"/>
      <c r="N38" s="3"/>
      <c r="O38" s="3"/>
    </row>
    <row r="39" spans="1:15" ht="12.75">
      <c r="A39" s="48"/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165"/>
      <c r="N39" s="3"/>
      <c r="O39" s="3"/>
    </row>
    <row r="40" spans="1:15" ht="12.75">
      <c r="A40" s="48"/>
      <c r="B40" s="6"/>
      <c r="C40" s="3"/>
      <c r="D40" s="3"/>
      <c r="E40" s="3"/>
      <c r="F40" s="3"/>
      <c r="G40" s="3"/>
      <c r="H40" s="3"/>
      <c r="I40" s="3"/>
      <c r="J40" s="3"/>
      <c r="K40" s="3"/>
      <c r="L40" s="3"/>
      <c r="M40" s="167"/>
      <c r="N40" s="3"/>
      <c r="O40" s="3"/>
    </row>
    <row r="41" spans="1:15" ht="12.75">
      <c r="A41" s="48"/>
      <c r="B41" s="6"/>
      <c r="C41" s="3"/>
      <c r="D41" s="3"/>
      <c r="E41" s="3"/>
      <c r="F41" s="3"/>
      <c r="G41" s="3"/>
      <c r="H41" s="3"/>
      <c r="I41" s="3"/>
      <c r="J41" s="3"/>
      <c r="K41" s="3"/>
      <c r="L41" s="3"/>
      <c r="M41" s="165"/>
      <c r="N41" s="3"/>
      <c r="O41" s="3"/>
    </row>
    <row r="42" spans="1:15" ht="12.75">
      <c r="A42" s="48"/>
      <c r="B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165"/>
      <c r="N42" s="3"/>
      <c r="O42" s="3"/>
    </row>
    <row r="43" spans="1:15" ht="12.75">
      <c r="A43" s="48"/>
      <c r="B43" s="6"/>
      <c r="C43" s="3"/>
      <c r="D43" s="3"/>
      <c r="E43" s="3"/>
      <c r="F43" s="3"/>
      <c r="G43" s="3"/>
      <c r="H43" s="3"/>
      <c r="I43" s="3"/>
      <c r="J43" s="3"/>
      <c r="K43" s="3"/>
      <c r="L43" s="3"/>
      <c r="M43" s="165"/>
      <c r="N43" s="3"/>
      <c r="O43" s="3"/>
    </row>
    <row r="44" spans="1:15" ht="12.75">
      <c r="A44" s="48"/>
      <c r="B44" s="6"/>
      <c r="C44" s="3"/>
      <c r="D44" s="3"/>
      <c r="E44" s="3"/>
      <c r="F44" s="3"/>
      <c r="G44" s="3"/>
      <c r="H44" s="3"/>
      <c r="I44" s="3"/>
      <c r="J44" s="3"/>
      <c r="K44" s="3"/>
      <c r="L44" s="3"/>
      <c r="M44" s="168"/>
      <c r="N44" s="3"/>
      <c r="O44" s="3"/>
    </row>
    <row r="45" spans="1:15" ht="12.75">
      <c r="A45" s="48"/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168"/>
      <c r="N45" s="3"/>
      <c r="O45" s="3"/>
    </row>
    <row r="46" spans="1:15" ht="12.75">
      <c r="A46" s="48"/>
      <c r="B46" s="6"/>
      <c r="C46" s="3"/>
      <c r="D46" s="3"/>
      <c r="E46" s="3"/>
      <c r="F46" s="3"/>
      <c r="G46" s="3"/>
      <c r="H46" s="3"/>
      <c r="I46" s="3"/>
      <c r="J46" s="3"/>
      <c r="K46" s="3"/>
      <c r="L46" s="3"/>
      <c r="M46" s="168"/>
      <c r="N46" s="3"/>
      <c r="O46" s="3"/>
    </row>
    <row r="47" spans="1:15" ht="12.75">
      <c r="A47" s="48"/>
      <c r="B47" s="6"/>
      <c r="C47" s="3"/>
      <c r="D47" s="3"/>
      <c r="E47" s="3"/>
      <c r="F47" s="3"/>
      <c r="G47" s="3"/>
      <c r="H47" s="3"/>
      <c r="I47" s="3"/>
      <c r="J47" s="3"/>
      <c r="K47" s="3"/>
      <c r="L47" s="3"/>
      <c r="M47" s="168"/>
      <c r="N47" s="3"/>
      <c r="O47" s="3"/>
    </row>
    <row r="48" spans="1:15" ht="12.75">
      <c r="A48" s="48"/>
      <c r="B48" s="6"/>
      <c r="C48" s="3"/>
      <c r="D48" s="3"/>
      <c r="E48" s="3"/>
      <c r="F48" s="3"/>
      <c r="G48" s="3"/>
      <c r="H48" s="3"/>
      <c r="I48" s="3"/>
      <c r="J48" s="3"/>
      <c r="K48" s="3"/>
      <c r="L48" s="3"/>
      <c r="M48" s="168"/>
      <c r="N48" s="3"/>
      <c r="O48" s="3"/>
    </row>
    <row r="49" spans="1:15" ht="12.75">
      <c r="A49" s="48"/>
      <c r="B49" s="6"/>
      <c r="C49" s="3"/>
      <c r="D49" s="3"/>
      <c r="E49" s="3"/>
      <c r="F49" s="3"/>
      <c r="G49" s="3"/>
      <c r="H49" s="3"/>
      <c r="I49" s="3"/>
      <c r="J49" s="3"/>
      <c r="K49" s="3"/>
      <c r="L49" s="3"/>
      <c r="M49" s="165"/>
      <c r="N49" s="3"/>
      <c r="O49" s="3"/>
    </row>
    <row r="50" spans="1:15" ht="12.75">
      <c r="A50" s="48"/>
      <c r="B50" s="6"/>
      <c r="C50" s="3"/>
      <c r="D50" s="3"/>
      <c r="E50" s="3"/>
      <c r="F50" s="3"/>
      <c r="G50" s="3"/>
      <c r="H50" s="3"/>
      <c r="I50" s="3"/>
      <c r="J50" s="3"/>
      <c r="K50" s="3"/>
      <c r="L50" s="3"/>
      <c r="M50" s="165"/>
      <c r="N50" s="3"/>
      <c r="O50" s="3"/>
    </row>
    <row r="51" spans="1:15" ht="12.75">
      <c r="A51" s="48"/>
      <c r="B51" s="6"/>
      <c r="C51" s="3"/>
      <c r="D51" s="3"/>
      <c r="E51" s="3"/>
      <c r="F51" s="3"/>
      <c r="G51" s="3"/>
      <c r="H51" s="3"/>
      <c r="I51" s="3"/>
      <c r="J51" s="3"/>
      <c r="K51" s="3"/>
      <c r="L51" s="3"/>
      <c r="M51" s="165"/>
      <c r="N51" s="3"/>
      <c r="O51" s="3"/>
    </row>
    <row r="52" spans="1:15" ht="12.75">
      <c r="A52" s="48"/>
      <c r="B52" s="6"/>
      <c r="C52" s="3"/>
      <c r="D52" s="3"/>
      <c r="E52" s="3"/>
      <c r="F52" s="3"/>
      <c r="G52" s="3"/>
      <c r="H52" s="3"/>
      <c r="I52" s="3"/>
      <c r="J52" s="3"/>
      <c r="K52" s="3"/>
      <c r="L52" s="3"/>
      <c r="M52" s="165"/>
      <c r="N52" s="3"/>
      <c r="O52" s="3"/>
    </row>
    <row r="53" spans="1:15" ht="12.75">
      <c r="A53" s="48"/>
      <c r="B53" s="6"/>
      <c r="C53" s="3"/>
      <c r="D53" s="3"/>
      <c r="E53" s="3"/>
      <c r="F53" s="3"/>
      <c r="G53" s="3"/>
      <c r="H53" s="3"/>
      <c r="I53" s="3"/>
      <c r="J53" s="3"/>
      <c r="K53" s="3"/>
      <c r="L53" s="3"/>
      <c r="M53" s="165"/>
      <c r="N53" s="3"/>
      <c r="O53" s="3"/>
    </row>
    <row r="54" spans="1:15" ht="12.75">
      <c r="A54" s="48"/>
      <c r="B54" s="6"/>
      <c r="C54" s="3"/>
      <c r="D54" s="3"/>
      <c r="E54" s="3"/>
      <c r="F54" s="3"/>
      <c r="G54" s="3"/>
      <c r="H54" s="3"/>
      <c r="I54" s="3"/>
      <c r="J54" s="3"/>
      <c r="K54" s="3"/>
      <c r="L54" s="3"/>
      <c r="M54" s="165"/>
      <c r="N54" s="3"/>
      <c r="O54" s="3"/>
    </row>
    <row r="55" spans="1:15" ht="12.75">
      <c r="A55" s="48"/>
      <c r="B55" s="6"/>
      <c r="C55" s="3"/>
      <c r="D55" s="3"/>
      <c r="E55" s="3"/>
      <c r="F55" s="3"/>
      <c r="G55" s="3"/>
      <c r="H55" s="3"/>
      <c r="I55" s="3"/>
      <c r="J55" s="3"/>
      <c r="K55" s="3"/>
      <c r="L55" s="3"/>
      <c r="M55" s="165"/>
      <c r="N55" s="3"/>
      <c r="O55" s="3"/>
    </row>
    <row r="56" spans="1:15" ht="12.75">
      <c r="A56" s="48"/>
      <c r="B56" s="6"/>
      <c r="C56" s="3"/>
      <c r="D56" s="3"/>
      <c r="E56" s="3"/>
      <c r="F56" s="3"/>
      <c r="G56" s="3"/>
      <c r="H56" s="3"/>
      <c r="I56" s="3"/>
      <c r="J56" s="3"/>
      <c r="K56" s="3"/>
      <c r="L56" s="3"/>
      <c r="M56" s="165"/>
      <c r="N56" s="3"/>
      <c r="O56" s="3"/>
    </row>
    <row r="57" spans="1:15" ht="12.75">
      <c r="A57" s="48"/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165"/>
      <c r="N57" s="3"/>
      <c r="O57" s="3"/>
    </row>
    <row r="58" spans="1:15" ht="12.75">
      <c r="A58" s="48"/>
      <c r="B58" s="6"/>
      <c r="C58" s="3"/>
      <c r="D58" s="3"/>
      <c r="E58" s="3"/>
      <c r="F58" s="3"/>
      <c r="G58" s="3"/>
      <c r="H58" s="3"/>
      <c r="I58" s="3"/>
      <c r="J58" s="3"/>
      <c r="K58" s="3"/>
      <c r="L58" s="3"/>
      <c r="M58" s="165"/>
      <c r="N58" s="3"/>
      <c r="O58" s="3"/>
    </row>
    <row r="59" spans="1:15" ht="12.75">
      <c r="A59" s="48"/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168"/>
      <c r="N59" s="3"/>
      <c r="O59" s="3"/>
    </row>
    <row r="60" spans="1:15" ht="12.75">
      <c r="A60" s="48"/>
      <c r="B60" s="6"/>
      <c r="C60" s="3"/>
      <c r="D60" s="3"/>
      <c r="E60" s="3"/>
      <c r="F60" s="3"/>
      <c r="G60" s="3"/>
      <c r="H60" s="3"/>
      <c r="I60" s="3"/>
      <c r="J60" s="3"/>
      <c r="K60" s="3"/>
      <c r="L60" s="3"/>
      <c r="M60" s="165"/>
      <c r="N60" s="3"/>
      <c r="O60" s="3"/>
    </row>
    <row r="61" spans="1:15" ht="12.75">
      <c r="A61" s="48"/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169"/>
      <c r="N61" s="3"/>
      <c r="O61" s="3"/>
    </row>
    <row r="62" spans="1:15" ht="12.75">
      <c r="A62" s="48"/>
      <c r="B62" s="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48"/>
      <c r="B63" s="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48"/>
      <c r="B64" s="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48"/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>
      <c r="A66" s="48"/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48"/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48"/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48"/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48"/>
      <c r="B70" s="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48"/>
      <c r="B71" s="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48"/>
      <c r="B72" s="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48"/>
      <c r="B73" s="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48"/>
      <c r="B74" s="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>
      <c r="A75" s="48"/>
      <c r="B75" s="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48"/>
      <c r="B76" s="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48"/>
      <c r="B77" s="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>
      <c r="A78" s="48"/>
      <c r="B78" s="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>
      <c r="A79" s="48"/>
      <c r="B79" s="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>
      <c r="A80" s="48"/>
      <c r="B80" s="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>
      <c r="A81" s="48"/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48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48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>
      <c r="A84" s="48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>
      <c r="A85" s="48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48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48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48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>
      <c r="A89" s="48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>
      <c r="A90" s="48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>
      <c r="A91" s="48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>
      <c r="A92" s="48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>
      <c r="A93" s="48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48"/>
      <c r="B94" s="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48"/>
      <c r="B95" s="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.75">
      <c r="A96" s="48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.75">
      <c r="A97" s="48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>
      <c r="A98" s="48"/>
      <c r="B98" s="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>
      <c r="A99" s="48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>
      <c r="A100" s="48"/>
      <c r="B100" s="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>
      <c r="A101" s="48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.75">
      <c r="A102" s="48"/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75">
      <c r="A103" s="48"/>
      <c r="B103" s="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>
      <c r="A104" s="48"/>
      <c r="B104" s="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75">
      <c r="A105" s="48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75">
      <c r="A106" s="48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.75">
      <c r="A107" s="48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.75">
      <c r="A108" s="48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.75">
      <c r="A109" s="48"/>
      <c r="B109" s="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.75">
      <c r="A110" s="48"/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.75">
      <c r="A111" s="48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.75">
      <c r="A112" s="48"/>
      <c r="B112" s="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.75">
      <c r="A113" s="48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.75">
      <c r="A114" s="48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.75">
      <c r="A115" s="48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.75">
      <c r="A116" s="48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.75">
      <c r="A117" s="48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.75">
      <c r="A118" s="48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2.75">
      <c r="A119" s="48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.75">
      <c r="A120" s="48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.75">
      <c r="A121" s="48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.75">
      <c r="A122" s="48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.75">
      <c r="A123" s="48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>
      <c r="A124" s="48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>
      <c r="A125" s="48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>
      <c r="A126" s="48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.75">
      <c r="A127" s="48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.75">
      <c r="A128" s="48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75">
      <c r="A129" s="48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75">
      <c r="A130" s="48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.75">
      <c r="A131" s="48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75">
      <c r="A132" s="48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.75">
      <c r="A133" s="48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>
      <c r="A134" s="48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>
      <c r="A135" s="48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>
      <c r="A136" s="48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>
      <c r="A137" s="48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48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>
      <c r="A139" s="48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48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48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48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48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48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>
      <c r="A145" s="48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48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48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>
      <c r="A148" s="48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>
      <c r="A149" s="48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48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75">
      <c r="A151" s="48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75">
      <c r="A152" s="48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.75">
      <c r="A153" s="48"/>
      <c r="B153" s="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.75">
      <c r="A154" s="48"/>
      <c r="B154" s="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.75">
      <c r="A155" s="48"/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>
      <c r="A156" s="48"/>
      <c r="B156" s="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75">
      <c r="A157" s="48"/>
      <c r="B157" s="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>
      <c r="A158" s="48"/>
      <c r="B158" s="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>
      <c r="A159" s="48"/>
      <c r="B159" s="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75">
      <c r="A160" s="48"/>
      <c r="B160" s="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.75">
      <c r="A161" s="48"/>
      <c r="B161" s="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.75">
      <c r="A162" s="48"/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.75">
      <c r="A163" s="48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.75">
      <c r="A164" s="48"/>
      <c r="B164" s="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.75">
      <c r="A165" s="48"/>
      <c r="B165" s="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.75">
      <c r="A166" s="48"/>
      <c r="B166" s="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.75">
      <c r="A167" s="48"/>
      <c r="B167" s="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.75">
      <c r="A168" s="48"/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.75">
      <c r="A169" s="48"/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.75">
      <c r="A170" s="48"/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.75">
      <c r="A171" s="48"/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.75">
      <c r="A172" s="48"/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.75">
      <c r="A173" s="48"/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.75">
      <c r="A174" s="48"/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.75">
      <c r="A175" s="48"/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.75">
      <c r="A176" s="48"/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.75">
      <c r="A177" s="48"/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.75">
      <c r="A178" s="48"/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.75">
      <c r="A179" s="48"/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.75">
      <c r="A180" s="48"/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.75">
      <c r="A181" s="48"/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.75">
      <c r="A182" s="48"/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75">
      <c r="A183" s="48"/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75">
      <c r="A184" s="48"/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48"/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48"/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48"/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48"/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48"/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48"/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48"/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48"/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48"/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48"/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48"/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48"/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48"/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48"/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48"/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48"/>
      <c r="B200" s="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48"/>
      <c r="B201" s="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48"/>
      <c r="B202" s="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48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>
      <c r="A204" s="48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48"/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>
      <c r="A206" s="48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>
      <c r="A207" s="48"/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>
      <c r="A208" s="48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>
      <c r="A209" s="48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>
      <c r="A210" s="48"/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>
      <c r="A211" s="48"/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>
      <c r="A212" s="48"/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>
      <c r="A213" s="48"/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>
      <c r="A214" s="48"/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>
      <c r="A215" s="48"/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>
      <c r="A216" s="48"/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>
      <c r="A217" s="48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>
      <c r="A218" s="48"/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>
      <c r="A219" s="48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>
      <c r="A220" s="48"/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>
      <c r="A221" s="48"/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>
      <c r="A222" s="48"/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>
      <c r="A223" s="48"/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>
      <c r="A224" s="48"/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>
      <c r="A225" s="48"/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75">
      <c r="A226" s="48"/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75">
      <c r="A227" s="48"/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75">
      <c r="A228" s="48"/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75">
      <c r="A229" s="48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75">
      <c r="A230" s="48"/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75">
      <c r="A231" s="48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75">
      <c r="A232" s="48"/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>
      <c r="A233" s="48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75">
      <c r="A234" s="48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75">
      <c r="A235" s="48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75">
      <c r="A236" s="48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75">
      <c r="A237" s="48"/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>
      <c r="A238" s="48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>
      <c r="A239" s="48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>
      <c r="A240" s="48"/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>
      <c r="A241" s="48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>
      <c r="A242" s="48"/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>
      <c r="A243" s="48"/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>
      <c r="A244" s="48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48"/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48"/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48"/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48"/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48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48"/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48"/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48"/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48"/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48"/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48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48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48"/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48"/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48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48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48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48"/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48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48"/>
      <c r="B264" s="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48"/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48"/>
      <c r="B266" s="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48"/>
      <c r="B267" s="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48"/>
      <c r="B268" s="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48"/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48"/>
      <c r="B270" s="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48"/>
      <c r="B271" s="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48"/>
      <c r="B272" s="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48"/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48"/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48"/>
      <c r="B275" s="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48"/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48"/>
      <c r="B277" s="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48"/>
      <c r="B278" s="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48"/>
      <c r="B279" s="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48"/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48"/>
      <c r="B281" s="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48"/>
      <c r="B282" s="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48"/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</sheetData>
  <sheetProtection/>
  <printOptions horizontalCentered="1"/>
  <pageMargins left="0" right="0" top="0" bottom="0" header="0" footer="0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Microsoft</cp:lastModifiedBy>
  <cp:lastPrinted>2022-12-22T08:26:46Z</cp:lastPrinted>
  <dcterms:created xsi:type="dcterms:W3CDTF">2013-09-11T11:00:21Z</dcterms:created>
  <dcterms:modified xsi:type="dcterms:W3CDTF">2022-12-22T08:26:47Z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