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LANOVI\PLAN ZA 2024\"/>
    </mc:Choice>
  </mc:AlternateContent>
  <bookViews>
    <workbookView xWindow="-105" yWindow="-105" windowWidth="23250" windowHeight="12570" tabRatio="659" firstSheet="1" activeTab="6"/>
  </bookViews>
  <sheets>
    <sheet name="SAŽETAK" sheetId="1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I17" i="7" l="1"/>
  <c r="I6" i="7"/>
  <c r="F26" i="8"/>
  <c r="E13" i="7" l="1"/>
  <c r="E12" i="7" s="1"/>
  <c r="E11" i="7" s="1"/>
  <c r="E6" i="7" s="1"/>
  <c r="F6" i="7"/>
  <c r="F17" i="7"/>
  <c r="E17" i="7"/>
  <c r="E40" i="7"/>
  <c r="E41" i="7"/>
  <c r="F41" i="7"/>
  <c r="E32" i="7"/>
  <c r="E34" i="7"/>
  <c r="E28" i="7"/>
  <c r="E24" i="7"/>
  <c r="E8" i="7"/>
  <c r="B26" i="8"/>
  <c r="B10" i="8"/>
  <c r="C10" i="8"/>
  <c r="E31" i="3"/>
  <c r="I11" i="7" l="1"/>
  <c r="I12" i="7"/>
  <c r="H12" i="7"/>
  <c r="G18" i="7"/>
  <c r="E47" i="7"/>
  <c r="G34" i="7" l="1"/>
  <c r="G32" i="7"/>
  <c r="G23" i="7"/>
  <c r="F44" i="7"/>
  <c r="F42" i="7"/>
  <c r="F40" i="7" s="1"/>
  <c r="F38" i="7"/>
  <c r="F32" i="7"/>
  <c r="F24" i="7"/>
  <c r="F23" i="7" s="1"/>
  <c r="F19" i="7"/>
  <c r="F13" i="7"/>
  <c r="F8" i="7"/>
  <c r="C26" i="8"/>
  <c r="F25" i="3"/>
  <c r="H25" i="3"/>
  <c r="G25" i="3"/>
  <c r="F18" i="7" l="1"/>
  <c r="I25" i="3"/>
  <c r="F10" i="3"/>
  <c r="E26" i="8"/>
  <c r="D26" i="8"/>
  <c r="F10" i="8"/>
  <c r="E10" i="8"/>
  <c r="D10" i="8"/>
  <c r="H10" i="3" l="1"/>
  <c r="G14" i="1" l="1"/>
  <c r="E10" i="3" l="1"/>
  <c r="E25" i="3"/>
  <c r="G13" i="1" l="1"/>
  <c r="F11" i="1"/>
  <c r="F14" i="1" l="1"/>
  <c r="G10" i="3"/>
  <c r="I28" i="7" l="1"/>
  <c r="I23" i="7"/>
  <c r="I18" i="7"/>
  <c r="H8" i="7"/>
  <c r="I8" i="7"/>
  <c r="I37" i="7"/>
  <c r="H37" i="7"/>
  <c r="F37" i="7" l="1"/>
  <c r="G37" i="7"/>
  <c r="G8" i="7"/>
  <c r="G28" i="7"/>
  <c r="G27" i="7" l="1"/>
  <c r="G17" i="7"/>
  <c r="G6" i="7" s="1"/>
  <c r="H23" i="7"/>
  <c r="H28" i="7"/>
  <c r="H17" i="7" s="1"/>
  <c r="H6" i="7" s="1"/>
  <c r="H18" i="7"/>
  <c r="H11" i="7"/>
  <c r="F34" i="7"/>
  <c r="F31" i="7" s="1"/>
  <c r="G31" i="7"/>
  <c r="G12" i="7"/>
  <c r="G11" i="7" s="1"/>
  <c r="F28" i="7"/>
  <c r="E27" i="7"/>
  <c r="C10" i="5"/>
  <c r="B10" i="5"/>
  <c r="F12" i="7" l="1"/>
  <c r="F11" i="7" s="1"/>
  <c r="E18" i="7"/>
  <c r="F27" i="7"/>
  <c r="E31" i="7"/>
  <c r="E23" i="7"/>
  <c r="G31" i="3" l="1"/>
  <c r="F31" i="3"/>
  <c r="I10" i="3"/>
  <c r="I14" i="1" l="1"/>
  <c r="J14" i="1"/>
</calcChain>
</file>

<file path=xl/sharedStrings.xml><?xml version="1.0" encoding="utf-8"?>
<sst xmlns="http://schemas.openxmlformats.org/spreadsheetml/2006/main" count="248" uniqueCount="125">
  <si>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</si>
  <si>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</si>
  <si>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</si>
  <si>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</si>
  <si>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</si>
  <si>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</si>
  <si>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</si>
  <si>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</si>
  <si>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</si>
  <si>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</si>
  <si>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</si>
  <si>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</si>
  <si>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</si>
  <si>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</si>
  <si>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</si>
  <si>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</si>
  <si>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</si>
  <si>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</si>
  <si>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</si>
  <si>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</si>
  <si>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</si>
  <si>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</si>
  <si>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</si>
  <si>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</si>
  <si>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</si>
  <si>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</si>
  <si>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</si>
  <si>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</si>
  <si>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</si>
  <si>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</si>
  <si>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</si>
  <si>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</si>
  <si>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</si>
  <si>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</si>
  <si>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</si>
  <si>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</si>
  <si>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</si>
  <si>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</si>
  <si>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</si>
  <si>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</si>
  <si>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</si>
  <si>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</si>
  <si>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</si>
  <si>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</si>
  <si>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</si>
  <si>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Ostale pomoći</t>
  </si>
  <si>
    <t>Ostali prihodi za posebne namjene</t>
  </si>
  <si>
    <t>Rashodi za nabavu proizvedene dugotrajne imovine</t>
  </si>
  <si>
    <t>C) PRENESENI VIŠAK ILI PRENESENI MANJAK I VIŠEGODIŠNJI PLAN URAVNOTEŽENJA</t>
  </si>
  <si>
    <t>Naziv</t>
  </si>
  <si>
    <t xml:space="preserve"> </t>
  </si>
  <si>
    <t>Prihodi od kamata</t>
  </si>
  <si>
    <t>Ostali nespom. Prihodi</t>
  </si>
  <si>
    <t>Financijski rashodi</t>
  </si>
  <si>
    <t>Dodatna ulag. na građ. objet</t>
  </si>
  <si>
    <t>Preneseni višak</t>
  </si>
  <si>
    <t>09 Obrazovanje</t>
  </si>
  <si>
    <t>092 Srednjoškolsko obrazovanje</t>
  </si>
  <si>
    <t>PROGRAM 1001</t>
  </si>
  <si>
    <t>Program javnih potreba u školstvu</t>
  </si>
  <si>
    <t>Aktivnost A100010</t>
  </si>
  <si>
    <t>Školska kuhinja</t>
  </si>
  <si>
    <t>Izvor financiranja 5.2.14</t>
  </si>
  <si>
    <t>Pomoći-agencija za plaćanja u poljoprivredi</t>
  </si>
  <si>
    <t>Školska shema-namirnice za učenike</t>
  </si>
  <si>
    <t>Aktivnost A100011</t>
  </si>
  <si>
    <t xml:space="preserve">Izvor financiranja 5.2.2 </t>
  </si>
  <si>
    <t>POMOĆI-PK</t>
  </si>
  <si>
    <t>Redovni program SŠ</t>
  </si>
  <si>
    <t>Aktivnost A100021</t>
  </si>
  <si>
    <t>Smještaj, prehrana i odgojno-obrazovni program s učenicima SŠ</t>
  </si>
  <si>
    <t>Izvor financiranja 1.1.</t>
  </si>
  <si>
    <t>Izvor financiranja 1.3.</t>
  </si>
  <si>
    <t>Izvor financiranja 3.1.1</t>
  </si>
  <si>
    <t>VLASTITI PRIHODI-PK</t>
  </si>
  <si>
    <t>Izvor financiranja 4.3.3</t>
  </si>
  <si>
    <t>PRIHODI ZA POSEBNE NAMJENE VIŠAK-PK</t>
  </si>
  <si>
    <t>Izvor financiranja 7.1.1</t>
  </si>
  <si>
    <t>PRIHODI OD NADOKNADE ŠTETA NA IMOVINI-PK</t>
  </si>
  <si>
    <t>Dodatna ulaganja na postrojenjima i opremi</t>
  </si>
  <si>
    <t>Kapitalni projekt K100002</t>
  </si>
  <si>
    <t>Ulaganja u objekte školstva</t>
  </si>
  <si>
    <t>OPĆI PRIHODI SREDNJE ŠKOLE</t>
  </si>
  <si>
    <t>Predsjednica Domskog odbora:</t>
  </si>
  <si>
    <t>__________________________________________________</t>
  </si>
  <si>
    <t>Džemila Lukač, prof.</t>
  </si>
  <si>
    <t>FINANCIJSKI PLAN PRORAČUNSKOG KORISNIKA JEDINICE LOKALNE I PODRUČNE (REGIONALNE) SAMOUPRAVE 
ZA 2024. I PROJEKCIJA ZA 2025. I 2026. GODINU</t>
  </si>
  <si>
    <t>PRIHODI POSLOVANJA PREMA IZVORIMA FINANCIRANJA</t>
  </si>
  <si>
    <t>Brojčana oznaka i naziv</t>
  </si>
  <si>
    <t>Izvršenje 2022.</t>
  </si>
  <si>
    <t>Plan 2023.</t>
  </si>
  <si>
    <t>Plan za 2024.</t>
  </si>
  <si>
    <t>Projekcija 
za 2026.</t>
  </si>
  <si>
    <t>1 Opći prihodi i primici</t>
  </si>
  <si>
    <t xml:space="preserve">  11 Opći prihodi i primici</t>
  </si>
  <si>
    <t>RASHODI POSLOVANJA PREMA IZVORIMA FINANCIRANJA</t>
  </si>
  <si>
    <t>3 Vlastiti prihodi</t>
  </si>
  <si>
    <t xml:space="preserve">  31 Vlastiti prihodi</t>
  </si>
  <si>
    <t>Izvršenje 2022.*</t>
  </si>
  <si>
    <t>Plan 2023.*</t>
  </si>
  <si>
    <t>EUR</t>
  </si>
  <si>
    <t>** Napomena: Iznosi u stupcima Izvršenje 2022. preračunavaju se iz kuna u eure prema fiksnom tečaju konverzije (1 EUR=7,53450 kuna) i po pravilima za preračunavanje i zaokruživanje.</t>
  </si>
  <si>
    <t xml:space="preserve">Plan za 2024. </t>
  </si>
  <si>
    <t>PRIHODI POSLOVANJA PREMA EKONOMSKOJ KLASIFIKACIJI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</si>
  <si>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</si>
  <si>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</si>
  <si>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</si>
  <si>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</si>
  <si>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</si>
  <si>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</si>
  <si>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II. POSEBNI DIO</t>
  </si>
  <si>
    <t>Prijedlog plana za 2024.</t>
  </si>
  <si>
    <t xml:space="preserve">  12 Opći prihodi i primici</t>
  </si>
  <si>
    <t>Školska shema</t>
  </si>
  <si>
    <t>6 Prihodi od nef imovine i nadoknade štete s osnova osiguranja</t>
  </si>
  <si>
    <t>4 Pomoći</t>
  </si>
  <si>
    <t>2. Vlastiti izvori</t>
  </si>
  <si>
    <t>Vlastiti izvori</t>
  </si>
  <si>
    <t>Kapitalni projekt</t>
  </si>
  <si>
    <t>Uređaji, strojevi i oprema za ostale namjene</t>
  </si>
  <si>
    <t>Rashodi za nabavu nematerijalne imovine</t>
  </si>
  <si>
    <t>RASHODI POSLOVANJA PREMA EKONOMSKOJ KLASIFIKACIJI</t>
  </si>
  <si>
    <t xml:space="preserve"> FINANCIJSKI PLAN UČENIČKOG DOMA - KUTINA 
ZA 2024. I PROJEKCIJA ZA 2025. I 2026. GODINU</t>
  </si>
  <si>
    <t>U Kutini, 28.12.2023.</t>
  </si>
  <si>
    <t>FINANCIJSKI PLAN UČENIČKOG DOMA - KUTINA 
ZA 2024. I PROJEKCIJA ZA 2025. I 2026.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</si>
</sst>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3" fontId="6" fillId="2" borderId="3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3" fontId="6" fillId="2" borderId="4" xfId="0" applyNumberFormat="1" applyFont="1" applyFill="1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left"/>
    </xf>
    <xf numFmtId="0" fontId="16" fillId="0" borderId="3" xfId="0" applyFont="1" applyBorder="1"/>
    <xf numFmtId="4" fontId="3" fillId="2" borderId="3" xfId="0" applyNumberFormat="1" applyFont="1" applyFill="1" applyBorder="1" applyAlignment="1">
      <alignment horizontal="right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0" fillId="0" borderId="0" xfId="0" applyBorder="1"/>
    <xf numFmtId="0" fontId="21" fillId="0" borderId="3" xfId="0" applyFont="1" applyBorder="1"/>
    <xf numFmtId="4" fontId="21" fillId="0" borderId="4" xfId="0" applyNumberFormat="1" applyFont="1" applyBorder="1"/>
    <xf numFmtId="4" fontId="21" fillId="0" borderId="3" xfId="0" applyNumberFormat="1" applyFont="1" applyBorder="1"/>
    <xf numFmtId="3" fontId="22" fillId="0" borderId="3" xfId="0" applyNumberFormat="1" applyFont="1" applyBorder="1"/>
    <xf numFmtId="4" fontId="22" fillId="0" borderId="3" xfId="0" applyNumberFormat="1" applyFont="1" applyBorder="1"/>
    <xf numFmtId="3" fontId="21" fillId="0" borderId="3" xfId="0" applyNumberFormat="1" applyFont="1" applyBorder="1"/>
    <xf numFmtId="0" fontId="21" fillId="0" borderId="0" xfId="0" applyFont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vertical="center" wrapText="1"/>
    </xf>
    <xf numFmtId="0" fontId="6" fillId="4" borderId="12" xfId="0" applyNumberFormat="1" applyFont="1" applyFill="1" applyBorder="1" applyAlignment="1" applyProtection="1">
      <alignment horizontal="center" vertical="center" wrapText="1"/>
    </xf>
    <xf numFmtId="3" fontId="3" fillId="2" borderId="12" xfId="0" applyNumberFormat="1" applyFont="1" applyFill="1" applyBorder="1" applyAlignment="1">
      <alignment horizontal="right"/>
    </xf>
    <xf numFmtId="0" fontId="21" fillId="0" borderId="12" xfId="0" applyFont="1" applyBorder="1"/>
    <xf numFmtId="0" fontId="3" fillId="2" borderId="16" xfId="0" applyNumberFormat="1" applyFont="1" applyFill="1" applyBorder="1" applyAlignment="1" applyProtection="1">
      <alignment horizontal="left" vertical="center" wrapText="1"/>
    </xf>
    <xf numFmtId="3" fontId="21" fillId="0" borderId="17" xfId="0" applyNumberFormat="1" applyFont="1" applyBorder="1"/>
    <xf numFmtId="4" fontId="21" fillId="0" borderId="16" xfId="0" applyNumberFormat="1" applyFont="1" applyBorder="1"/>
    <xf numFmtId="4" fontId="21" fillId="0" borderId="17" xfId="0" applyNumberFormat="1" applyFont="1" applyBorder="1"/>
    <xf numFmtId="0" fontId="21" fillId="0" borderId="17" xfId="0" applyFont="1" applyBorder="1"/>
    <xf numFmtId="0" fontId="21" fillId="0" borderId="18" xfId="0" applyFont="1" applyBorder="1"/>
    <xf numFmtId="3" fontId="0" fillId="0" borderId="3" xfId="0" applyNumberFormat="1" applyBorder="1"/>
    <xf numFmtId="0" fontId="11" fillId="2" borderId="19" xfId="0" applyNumberFormat="1" applyFont="1" applyFill="1" applyBorder="1" applyAlignment="1" applyProtection="1">
      <alignment horizontal="left" vertical="center" wrapText="1"/>
    </xf>
    <xf numFmtId="164" fontId="10" fillId="2" borderId="20" xfId="0" quotePrefix="1" applyNumberFormat="1" applyFont="1" applyFill="1" applyBorder="1" applyAlignment="1">
      <alignment horizontal="left" vertical="center" wrapText="1"/>
    </xf>
    <xf numFmtId="3" fontId="3" fillId="2" borderId="16" xfId="0" applyNumberFormat="1" applyFont="1" applyFill="1" applyBorder="1" applyAlignment="1">
      <alignment horizontal="right"/>
    </xf>
    <xf numFmtId="3" fontId="3" fillId="2" borderId="17" xfId="0" applyNumberFormat="1" applyFont="1" applyFill="1" applyBorder="1" applyAlignment="1">
      <alignment horizontal="right"/>
    </xf>
    <xf numFmtId="0" fontId="6" fillId="4" borderId="22" xfId="0" applyNumberFormat="1" applyFont="1" applyFill="1" applyBorder="1" applyAlignment="1" applyProtection="1">
      <alignment horizontal="center" vertical="center" wrapText="1"/>
    </xf>
    <xf numFmtId="0" fontId="6" fillId="4" borderId="23" xfId="0" applyNumberFormat="1" applyFont="1" applyFill="1" applyBorder="1" applyAlignment="1" applyProtection="1">
      <alignment horizontal="center" vertical="center" wrapText="1"/>
    </xf>
    <xf numFmtId="0" fontId="6" fillId="4" borderId="24" xfId="0" applyNumberFormat="1" applyFont="1" applyFill="1" applyBorder="1" applyAlignment="1" applyProtection="1">
      <alignment horizontal="center" vertical="center" wrapText="1"/>
    </xf>
    <xf numFmtId="0" fontId="6" fillId="4" borderId="25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horizontal="right" wrapText="1"/>
    </xf>
    <xf numFmtId="3" fontId="3" fillId="2" borderId="18" xfId="0" applyNumberFormat="1" applyFont="1" applyFill="1" applyBorder="1" applyAlignment="1">
      <alignment horizontal="right"/>
    </xf>
    <xf numFmtId="3" fontId="21" fillId="0" borderId="4" xfId="0" applyNumberFormat="1" applyFont="1" applyBorder="1"/>
    <xf numFmtId="3" fontId="22" fillId="0" borderId="4" xfId="0" applyNumberFormat="1" applyFont="1" applyBorder="1"/>
    <xf numFmtId="3" fontId="6" fillId="2" borderId="12" xfId="0" applyNumberFormat="1" applyFont="1" applyFill="1" applyBorder="1" applyAlignment="1">
      <alignment horizontal="right"/>
    </xf>
    <xf numFmtId="3" fontId="6" fillId="2" borderId="13" xfId="0" applyNumberFormat="1" applyFont="1" applyFill="1" applyBorder="1" applyAlignment="1">
      <alignment horizontal="right"/>
    </xf>
    <xf numFmtId="3" fontId="22" fillId="0" borderId="12" xfId="0" applyNumberFormat="1" applyFont="1" applyBorder="1"/>
    <xf numFmtId="3" fontId="21" fillId="0" borderId="12" xfId="0" applyNumberFormat="1" applyFont="1" applyBorder="1"/>
    <xf numFmtId="0" fontId="6" fillId="4" borderId="0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3" fontId="6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/>
    <xf numFmtId="0" fontId="9" fillId="2" borderId="11" xfId="0" applyNumberFormat="1" applyFont="1" applyFill="1" applyBorder="1" applyAlignment="1" applyProtection="1">
      <alignment horizontal="left" vertical="center" wrapText="1"/>
    </xf>
    <xf numFmtId="1" fontId="0" fillId="0" borderId="3" xfId="0" applyNumberFormat="1" applyBorder="1"/>
    <xf numFmtId="4" fontId="0" fillId="0" borderId="0" xfId="0" applyNumberFormat="1" applyBorder="1"/>
    <xf numFmtId="1" fontId="21" fillId="0" borderId="3" xfId="0" applyNumberFormat="1" applyFont="1" applyBorder="1"/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3" fillId="2" borderId="1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0" fillId="2" borderId="0" xfId="0" applyFill="1"/>
    <xf numFmtId="4" fontId="6" fillId="2" borderId="0" xfId="0" applyNumberFormat="1" applyFont="1" applyFill="1" applyBorder="1" applyAlignment="1">
      <alignment horizontal="right"/>
    </xf>
    <xf numFmtId="4" fontId="0" fillId="2" borderId="0" xfId="0" applyNumberFormat="1" applyFill="1"/>
    <xf numFmtId="2" fontId="0" fillId="2" borderId="0" xfId="0" applyNumberFormat="1" applyFill="1"/>
    <xf numFmtId="2" fontId="0" fillId="0" borderId="0" xfId="0" applyNumberFormat="1" applyBorder="1"/>
    <xf numFmtId="4" fontId="3" fillId="2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3" fontId="3" fillId="2" borderId="0" xfId="0" applyNumberFormat="1" applyFont="1" applyFill="1" applyBorder="1" applyAlignment="1">
      <alignment horizontal="right"/>
    </xf>
    <xf numFmtId="3" fontId="0" fillId="0" borderId="0" xfId="0" applyNumberFormat="1" applyBorder="1"/>
    <xf numFmtId="4" fontId="3" fillId="2" borderId="0" xfId="0" applyNumberFormat="1" applyFont="1" applyFill="1" applyBorder="1" applyAlignment="1" applyProtection="1">
      <alignment horizontal="right" wrapText="1"/>
    </xf>
    <xf numFmtId="4" fontId="6" fillId="2" borderId="0" xfId="0" applyNumberFormat="1" applyFont="1" applyFill="1" applyBorder="1" applyAlignment="1" applyProtection="1">
      <alignment horizontal="right" wrapText="1"/>
    </xf>
    <xf numFmtId="2" fontId="1" fillId="0" borderId="0" xfId="0" applyNumberFormat="1" applyFont="1" applyBorder="1"/>
    <xf numFmtId="4" fontId="1" fillId="0" borderId="0" xfId="0" applyNumberFormat="1" applyFont="1" applyBorder="1"/>
    <xf numFmtId="0" fontId="5" fillId="0" borderId="0" xfId="0" applyNumberFormat="1" applyFont="1" applyFill="1" applyBorder="1" applyAlignment="1" applyProtection="1">
      <alignment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19" fillId="4" borderId="1" xfId="0" applyNumberFormat="1" applyFont="1" applyFill="1" applyBorder="1" applyAlignment="1" applyProtection="1">
      <alignment horizontal="left" vertical="center" wrapText="1"/>
    </xf>
    <xf numFmtId="0" fontId="19" fillId="4" borderId="2" xfId="0" applyNumberFormat="1" applyFont="1" applyFill="1" applyBorder="1" applyAlignment="1" applyProtection="1">
      <alignment horizontal="left" vertical="center" wrapText="1"/>
    </xf>
    <xf numFmtId="0" fontId="19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6" fillId="2" borderId="1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6" fillId="4" borderId="1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20" fillId="2" borderId="11" xfId="0" applyNumberFormat="1" applyFont="1" applyFill="1" applyBorder="1" applyAlignment="1" applyProtection="1">
      <alignment horizontal="left" vertical="center" wrapText="1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3" fillId="2" borderId="1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8" fillId="2" borderId="1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2" borderId="1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left" vertical="center" wrapText="1" indent="1"/>
    </xf>
    <xf numFmtId="0" fontId="3" fillId="2" borderId="15" xfId="0" applyNumberFormat="1" applyFont="1" applyFill="1" applyBorder="1" applyAlignment="1" applyProtection="1">
      <alignment horizontal="left" vertical="center" wrapText="1" indent="1"/>
    </xf>
    <xf numFmtId="0" fontId="3" fillId="2" borderId="16" xfId="0" applyNumberFormat="1" applyFont="1" applyFill="1" applyBorder="1" applyAlignment="1" applyProtection="1">
      <alignment horizontal="left" vertical="center" wrapText="1" inden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4" fontId="3" fillId="2" borderId="21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 applyProtection="1">
      <alignment horizontal="left" vertical="center" wrapText="1"/>
    </xf>
    <xf numFmtId="3" fontId="6" fillId="2" borderId="27" xfId="0" applyNumberFormat="1" applyFont="1" applyFill="1" applyBorder="1" applyAlignment="1">
      <alignment horizontal="right"/>
    </xf>
    <xf numFmtId="3" fontId="6" fillId="2" borderId="28" xfId="0" applyNumberFormat="1" applyFont="1" applyFill="1" applyBorder="1" applyAlignment="1">
      <alignment horizontal="right"/>
    </xf>
    <xf numFmtId="4" fontId="6" fillId="2" borderId="28" xfId="0" applyNumberFormat="1" applyFont="1" applyFill="1" applyBorder="1" applyAlignment="1">
      <alignment horizontal="right"/>
    </xf>
    <xf numFmtId="3" fontId="6" fillId="2" borderId="29" xfId="0" applyNumberFormat="1" applyFont="1" applyFill="1" applyBorder="1" applyAlignment="1">
      <alignment horizontal="right"/>
    </xf>
    <xf numFmtId="4" fontId="3" fillId="2" borderId="30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opLeftCell="A15" workbookViewId="0">
      <selection activeCell="D46" sqref="D46"/>
    </sheetView>
  </sheetViews>
  <sheetFormatPr defaultRowHeight="15" x14ac:dyDescent="0.25"/>
  <cols>
    <col min="5" max="5" width="21.42578125" customWidth="1"/>
    <col min="6" max="6" width="15.28515625" customWidth="1"/>
    <col min="7" max="7" width="13.28515625" customWidth="1"/>
    <col min="8" max="10" width="25.28515625" customWidth="1"/>
    <col min="13" max="13" width="12.85546875" customWidth="1"/>
    <col min="14" max="14" width="10.42578125" customWidth="1"/>
  </cols>
  <sheetData>
    <row r="1" spans="1:14" ht="42" customHeight="1" x14ac:dyDescent="0.25">
      <c r="A1" s="128" t="s">
        <v>122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4" ht="18" customHeight="1" x14ac:dyDescent="0.25">
      <c r="A2" s="5"/>
      <c r="B2" s="5"/>
      <c r="C2" s="5"/>
      <c r="D2" s="5"/>
      <c r="E2" s="5"/>
      <c r="F2" s="5"/>
      <c r="G2" s="5"/>
      <c r="H2" s="5" t="s">
        <v>50</v>
      </c>
      <c r="I2" s="5"/>
      <c r="J2" s="5"/>
    </row>
    <row r="3" spans="1:14" ht="15.75" x14ac:dyDescent="0.25">
      <c r="A3" s="128" t="s">
        <v>30</v>
      </c>
      <c r="B3" s="128"/>
      <c r="C3" s="128"/>
      <c r="D3" s="128"/>
      <c r="E3" s="128"/>
      <c r="F3" s="128"/>
      <c r="G3" s="128"/>
      <c r="H3" s="128"/>
      <c r="I3" s="130"/>
      <c r="J3" s="130"/>
    </row>
    <row r="4" spans="1:14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4" ht="18" customHeight="1" x14ac:dyDescent="0.25">
      <c r="A5" s="128" t="s">
        <v>38</v>
      </c>
      <c r="B5" s="129"/>
      <c r="C5" s="129"/>
      <c r="D5" s="129"/>
      <c r="E5" s="129"/>
      <c r="F5" s="129"/>
      <c r="G5" s="129"/>
      <c r="H5" s="129"/>
      <c r="I5" s="129"/>
      <c r="J5" s="129"/>
    </row>
    <row r="6" spans="1:14" ht="18" x14ac:dyDescent="0.25">
      <c r="A6" s="1"/>
      <c r="B6" s="2"/>
      <c r="C6" s="2"/>
      <c r="D6" s="2"/>
      <c r="E6" s="7"/>
      <c r="F6" s="8"/>
      <c r="G6" s="8"/>
      <c r="H6" s="8"/>
      <c r="I6" s="8"/>
      <c r="J6" s="42" t="s">
        <v>100</v>
      </c>
    </row>
    <row r="7" spans="1:14" ht="25.5" x14ac:dyDescent="0.25">
      <c r="A7" s="31"/>
      <c r="B7" s="32"/>
      <c r="C7" s="32"/>
      <c r="D7" s="33"/>
      <c r="E7" s="34"/>
      <c r="F7" s="4" t="s">
        <v>98</v>
      </c>
      <c r="G7" s="4" t="s">
        <v>99</v>
      </c>
      <c r="H7" s="4" t="s">
        <v>111</v>
      </c>
      <c r="I7" s="4" t="s">
        <v>41</v>
      </c>
      <c r="J7" s="4" t="s">
        <v>92</v>
      </c>
      <c r="M7" s="112"/>
      <c r="N7" s="112"/>
    </row>
    <row r="8" spans="1:14" x14ac:dyDescent="0.25">
      <c r="A8" s="131" t="s">
        <v>0</v>
      </c>
      <c r="B8" s="132"/>
      <c r="C8" s="132"/>
      <c r="D8" s="132"/>
      <c r="E8" s="133"/>
      <c r="F8" s="35">
        <v>431723.14</v>
      </c>
      <c r="G8" s="35">
        <v>465896</v>
      </c>
      <c r="H8" s="180">
        <v>459238.69</v>
      </c>
      <c r="I8" s="35">
        <v>457118</v>
      </c>
      <c r="J8" s="35">
        <v>458961</v>
      </c>
      <c r="M8" s="113"/>
      <c r="N8" s="112"/>
    </row>
    <row r="9" spans="1:14" x14ac:dyDescent="0.25">
      <c r="A9" s="134" t="s">
        <v>1</v>
      </c>
      <c r="B9" s="127"/>
      <c r="C9" s="127"/>
      <c r="D9" s="127"/>
      <c r="E9" s="135"/>
      <c r="F9" s="36">
        <v>475855.52</v>
      </c>
      <c r="G9" s="36">
        <v>494598</v>
      </c>
      <c r="H9" s="181">
        <v>485783.69</v>
      </c>
      <c r="I9" s="36">
        <v>457118</v>
      </c>
      <c r="J9" s="36">
        <v>458961</v>
      </c>
      <c r="M9" s="113"/>
      <c r="N9" s="112"/>
    </row>
    <row r="10" spans="1:14" x14ac:dyDescent="0.25">
      <c r="A10" s="136" t="s">
        <v>2</v>
      </c>
      <c r="B10" s="135"/>
      <c r="C10" s="135"/>
      <c r="D10" s="135"/>
      <c r="E10" s="135"/>
      <c r="F10" s="36">
        <v>0</v>
      </c>
      <c r="G10" s="36">
        <v>0</v>
      </c>
      <c r="H10" s="36">
        <v>0</v>
      </c>
      <c r="I10" s="36">
        <v>0</v>
      </c>
      <c r="J10" s="36"/>
      <c r="M10" s="114"/>
      <c r="N10" s="112"/>
    </row>
    <row r="11" spans="1:14" x14ac:dyDescent="0.25">
      <c r="A11" s="43" t="s">
        <v>3</v>
      </c>
      <c r="B11" s="44"/>
      <c r="C11" s="44"/>
      <c r="D11" s="44"/>
      <c r="E11" s="44"/>
      <c r="F11" s="35">
        <f>SUM(F12:F13)</f>
        <v>437592.41000000003</v>
      </c>
      <c r="G11" s="35">
        <v>494598</v>
      </c>
      <c r="H11" s="180">
        <v>485783.69</v>
      </c>
      <c r="I11" s="35">
        <v>457118</v>
      </c>
      <c r="J11" s="35">
        <v>458961</v>
      </c>
      <c r="M11" s="113"/>
      <c r="N11" s="112"/>
    </row>
    <row r="12" spans="1:14" x14ac:dyDescent="0.25">
      <c r="A12" s="126" t="s">
        <v>4</v>
      </c>
      <c r="B12" s="127"/>
      <c r="C12" s="127"/>
      <c r="D12" s="127"/>
      <c r="E12" s="127"/>
      <c r="F12" s="36">
        <v>363071.46</v>
      </c>
      <c r="G12" s="36">
        <v>465896</v>
      </c>
      <c r="H12" s="181">
        <v>462848.69</v>
      </c>
      <c r="I12" s="36">
        <v>457118</v>
      </c>
      <c r="J12" s="85">
        <v>458961</v>
      </c>
      <c r="M12" s="114"/>
      <c r="N12" s="112"/>
    </row>
    <row r="13" spans="1:14" x14ac:dyDescent="0.25">
      <c r="A13" s="140" t="s">
        <v>5</v>
      </c>
      <c r="B13" s="135"/>
      <c r="C13" s="135"/>
      <c r="D13" s="135"/>
      <c r="E13" s="135"/>
      <c r="F13" s="37">
        <v>74520.95</v>
      </c>
      <c r="G13" s="37">
        <f>(G11-G12)</f>
        <v>28702</v>
      </c>
      <c r="H13" s="37">
        <v>22935</v>
      </c>
      <c r="I13" s="49"/>
      <c r="J13" s="49"/>
      <c r="M13" s="114"/>
      <c r="N13" s="115"/>
    </row>
    <row r="14" spans="1:14" x14ac:dyDescent="0.25">
      <c r="A14" s="139" t="s">
        <v>6</v>
      </c>
      <c r="B14" s="132"/>
      <c r="C14" s="132"/>
      <c r="D14" s="132"/>
      <c r="E14" s="132"/>
      <c r="F14" s="35">
        <f>SUM(F8-F11)</f>
        <v>-5869.2700000000186</v>
      </c>
      <c r="G14" s="38">
        <f>(+G8-G11)</f>
        <v>-28702</v>
      </c>
      <c r="H14" s="38">
        <f>(+H8-H11)</f>
        <v>-26545</v>
      </c>
      <c r="I14" s="50">
        <f t="shared" ref="I14:J14" si="0">(+I8-I11)</f>
        <v>0</v>
      </c>
      <c r="J14" s="50">
        <f t="shared" si="0"/>
        <v>0</v>
      </c>
      <c r="M14" s="114"/>
      <c r="N14" s="115"/>
    </row>
    <row r="15" spans="1:14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  <c r="M15" s="112"/>
      <c r="N15" s="112"/>
    </row>
    <row r="16" spans="1:14" ht="18" customHeight="1" x14ac:dyDescent="0.25">
      <c r="A16" s="128" t="s">
        <v>39</v>
      </c>
      <c r="B16" s="129"/>
      <c r="C16" s="129"/>
      <c r="D16" s="129"/>
      <c r="E16" s="129"/>
      <c r="F16" s="129"/>
      <c r="G16" s="129"/>
      <c r="H16" s="129"/>
      <c r="I16" s="129"/>
      <c r="J16" s="129"/>
      <c r="M16" s="112"/>
      <c r="N16" s="112"/>
    </row>
    <row r="17" spans="1:15" ht="18" x14ac:dyDescent="0.25">
      <c r="A17" s="28"/>
      <c r="B17" s="26"/>
      <c r="C17" s="26"/>
      <c r="D17" s="26"/>
      <c r="E17" s="26"/>
      <c r="F17" s="26"/>
      <c r="G17" s="26"/>
      <c r="H17" s="27"/>
      <c r="I17" s="27"/>
      <c r="J17" s="27"/>
      <c r="M17" s="112"/>
      <c r="N17" s="112"/>
    </row>
    <row r="18" spans="1:15" ht="25.5" x14ac:dyDescent="0.25">
      <c r="A18" s="31"/>
      <c r="B18" s="32"/>
      <c r="C18" s="32"/>
      <c r="D18" s="33"/>
      <c r="E18" s="34"/>
      <c r="F18" s="4" t="s">
        <v>89</v>
      </c>
      <c r="G18" s="4" t="s">
        <v>90</v>
      </c>
      <c r="H18" s="4" t="s">
        <v>91</v>
      </c>
      <c r="I18" s="4" t="s">
        <v>41</v>
      </c>
      <c r="J18" s="4" t="s">
        <v>92</v>
      </c>
      <c r="M18" s="112"/>
      <c r="N18" s="112"/>
    </row>
    <row r="19" spans="1:15" ht="15.75" customHeight="1" x14ac:dyDescent="0.25">
      <c r="A19" s="134" t="s">
        <v>8</v>
      </c>
      <c r="B19" s="137"/>
      <c r="C19" s="137"/>
      <c r="D19" s="137"/>
      <c r="E19" s="138"/>
      <c r="F19" s="37"/>
      <c r="G19" s="37"/>
      <c r="H19" s="37"/>
      <c r="I19" s="37"/>
      <c r="J19" s="37"/>
      <c r="M19" s="112"/>
      <c r="N19" s="112"/>
    </row>
    <row r="20" spans="1:15" x14ac:dyDescent="0.25">
      <c r="A20" s="134" t="s">
        <v>9</v>
      </c>
      <c r="B20" s="127"/>
      <c r="C20" s="127"/>
      <c r="D20" s="127"/>
      <c r="E20" s="127"/>
      <c r="F20" s="37"/>
      <c r="G20" s="37"/>
      <c r="H20" s="37"/>
      <c r="I20" s="37"/>
      <c r="J20" s="37"/>
      <c r="M20" s="112"/>
      <c r="N20" s="112"/>
    </row>
    <row r="21" spans="1:15" x14ac:dyDescent="0.25">
      <c r="A21" s="139" t="s">
        <v>10</v>
      </c>
      <c r="B21" s="132"/>
      <c r="C21" s="132"/>
      <c r="D21" s="132"/>
      <c r="E21" s="132"/>
      <c r="F21" s="35">
        <v>0</v>
      </c>
      <c r="G21" s="35">
        <v>0</v>
      </c>
      <c r="H21" s="35">
        <v>0</v>
      </c>
      <c r="I21" s="35">
        <v>0</v>
      </c>
      <c r="J21" s="35">
        <v>0</v>
      </c>
      <c r="M21" s="112"/>
      <c r="N21" s="112"/>
    </row>
    <row r="22" spans="1:15" ht="18" x14ac:dyDescent="0.25">
      <c r="A22" s="25"/>
      <c r="B22" s="26"/>
      <c r="C22" s="26"/>
      <c r="D22" s="26"/>
      <c r="E22" s="26"/>
      <c r="F22" s="26"/>
      <c r="G22" s="26"/>
      <c r="H22" s="27"/>
      <c r="I22" s="27"/>
      <c r="J22" s="27"/>
      <c r="M22" s="112"/>
      <c r="N22" s="112"/>
    </row>
    <row r="23" spans="1:15" ht="18" customHeight="1" x14ac:dyDescent="0.25">
      <c r="A23" s="128" t="s">
        <v>48</v>
      </c>
      <c r="B23" s="129"/>
      <c r="C23" s="129"/>
      <c r="D23" s="129"/>
      <c r="E23" s="129"/>
      <c r="F23" s="129"/>
      <c r="G23" s="129"/>
      <c r="H23" s="129"/>
      <c r="I23" s="129"/>
      <c r="J23" s="129"/>
      <c r="M23" s="112"/>
      <c r="N23" s="112"/>
      <c r="O23" t="s">
        <v>50</v>
      </c>
    </row>
    <row r="24" spans="1:15" ht="18" x14ac:dyDescent="0.25">
      <c r="A24" s="25"/>
      <c r="B24" s="26"/>
      <c r="C24" s="26"/>
      <c r="D24" s="26"/>
      <c r="E24" s="26"/>
      <c r="F24" s="26"/>
      <c r="G24" s="26"/>
      <c r="H24" s="27"/>
      <c r="I24" s="27"/>
      <c r="J24" s="27"/>
      <c r="M24" s="112"/>
      <c r="N24" s="112"/>
    </row>
    <row r="25" spans="1:15" ht="25.5" x14ac:dyDescent="0.25">
      <c r="A25" s="31"/>
      <c r="B25" s="32"/>
      <c r="C25" s="32"/>
      <c r="D25" s="33"/>
      <c r="E25" s="34"/>
      <c r="F25" s="4" t="s">
        <v>89</v>
      </c>
      <c r="G25" s="4" t="s">
        <v>90</v>
      </c>
      <c r="H25" s="4" t="s">
        <v>111</v>
      </c>
      <c r="I25" s="4" t="s">
        <v>41</v>
      </c>
      <c r="J25" s="4" t="s">
        <v>92</v>
      </c>
      <c r="M25" s="112"/>
      <c r="N25" s="112"/>
    </row>
    <row r="26" spans="1:15" x14ac:dyDescent="0.25">
      <c r="A26" s="143" t="s">
        <v>40</v>
      </c>
      <c r="B26" s="144"/>
      <c r="C26" s="144"/>
      <c r="D26" s="144"/>
      <c r="E26" s="145"/>
      <c r="F26" s="39"/>
      <c r="G26" s="39"/>
      <c r="H26" s="39"/>
      <c r="I26" s="39"/>
      <c r="J26" s="40"/>
      <c r="M26" s="112"/>
      <c r="N26" s="112"/>
    </row>
    <row r="27" spans="1:15" ht="30" customHeight="1" x14ac:dyDescent="0.25">
      <c r="A27" s="146" t="s">
        <v>7</v>
      </c>
      <c r="B27" s="147"/>
      <c r="C27" s="147"/>
      <c r="D27" s="147"/>
      <c r="E27" s="148"/>
      <c r="F27" s="41">
        <v>44132.32</v>
      </c>
      <c r="G27" s="41">
        <v>26545</v>
      </c>
      <c r="H27" s="41">
        <v>26545</v>
      </c>
      <c r="I27" s="41">
        <v>0</v>
      </c>
      <c r="J27" s="38"/>
      <c r="M27" s="112"/>
      <c r="N27" s="115"/>
    </row>
    <row r="28" spans="1:15" x14ac:dyDescent="0.25">
      <c r="M28" s="112"/>
      <c r="N28" s="112"/>
    </row>
    <row r="29" spans="1:15" x14ac:dyDescent="0.25">
      <c r="M29" s="112"/>
      <c r="N29" s="112"/>
    </row>
    <row r="30" spans="1:15" x14ac:dyDescent="0.25">
      <c r="A30" s="126" t="s">
        <v>11</v>
      </c>
      <c r="B30" s="127"/>
      <c r="C30" s="127"/>
      <c r="D30" s="127"/>
      <c r="E30" s="127"/>
      <c r="F30" s="37">
        <v>0</v>
      </c>
      <c r="G30" s="37">
        <v>0</v>
      </c>
      <c r="H30" s="37">
        <v>0</v>
      </c>
      <c r="I30" s="37">
        <v>0</v>
      </c>
      <c r="J30" s="37">
        <v>0</v>
      </c>
    </row>
    <row r="31" spans="1:15" ht="11.25" customHeight="1" x14ac:dyDescent="0.25">
      <c r="A31" s="20"/>
      <c r="B31" s="21"/>
      <c r="C31" s="21"/>
      <c r="D31" s="21"/>
      <c r="E31" s="21"/>
      <c r="F31" s="22"/>
      <c r="G31" s="22"/>
      <c r="H31" s="22"/>
      <c r="I31" s="22"/>
      <c r="J31" s="22"/>
    </row>
    <row r="32" spans="1:15" ht="8.25" customHeight="1" x14ac:dyDescent="0.25"/>
    <row r="33" spans="1:10" x14ac:dyDescent="0.25">
      <c r="A33" s="141" t="s">
        <v>101</v>
      </c>
      <c r="B33" s="142"/>
      <c r="C33" s="142"/>
      <c r="D33" s="142"/>
      <c r="E33" s="142"/>
      <c r="F33" s="142"/>
      <c r="G33" s="142"/>
      <c r="H33" s="142"/>
      <c r="I33" s="142"/>
      <c r="J33" s="142"/>
    </row>
    <row r="34" spans="1:10" ht="8.25" customHeight="1" x14ac:dyDescent="0.25"/>
    <row r="35" spans="1:10" ht="29.25" customHeight="1" x14ac:dyDescent="0.25">
      <c r="A35" s="141"/>
      <c r="B35" s="142"/>
      <c r="C35" s="142"/>
      <c r="D35" s="142"/>
      <c r="E35" s="142"/>
      <c r="F35" s="142"/>
      <c r="G35" s="142"/>
      <c r="H35" s="142"/>
      <c r="I35" s="142"/>
      <c r="J35" s="142"/>
    </row>
    <row r="37" spans="1:10" x14ac:dyDescent="0.25">
      <c r="A37" t="s">
        <v>123</v>
      </c>
      <c r="H37" t="s">
        <v>83</v>
      </c>
    </row>
    <row r="39" spans="1:10" x14ac:dyDescent="0.25">
      <c r="H39" t="s">
        <v>84</v>
      </c>
    </row>
    <row r="40" spans="1:10" x14ac:dyDescent="0.25">
      <c r="H40" t="s">
        <v>85</v>
      </c>
    </row>
  </sheetData>
  <mergeCells count="19">
    <mergeCell ref="A35:J35"/>
    <mergeCell ref="A23:J23"/>
    <mergeCell ref="A30:E30"/>
    <mergeCell ref="A33:J33"/>
    <mergeCell ref="A26:E26"/>
    <mergeCell ref="A27:E27"/>
    <mergeCell ref="A19:E19"/>
    <mergeCell ref="A20:E20"/>
    <mergeCell ref="A21:E21"/>
    <mergeCell ref="A13:E13"/>
    <mergeCell ref="A14:E14"/>
    <mergeCell ref="A12:E12"/>
    <mergeCell ref="A5:J5"/>
    <mergeCell ref="A16:J16"/>
    <mergeCell ref="A1:J1"/>
    <mergeCell ref="A3:J3"/>
    <mergeCell ref="A8:E8"/>
    <mergeCell ref="A9:E9"/>
    <mergeCell ref="A10:E10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2" workbookViewId="0">
      <selection activeCell="D41" sqref="D4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  <col min="12" max="12" width="15.5703125" customWidth="1"/>
    <col min="13" max="13" width="15.140625" customWidth="1"/>
  </cols>
  <sheetData>
    <row r="1" spans="1:13" ht="42" customHeight="1" x14ac:dyDescent="0.25">
      <c r="A1" s="128" t="s">
        <v>124</v>
      </c>
      <c r="B1" s="128"/>
      <c r="C1" s="128"/>
      <c r="D1" s="128"/>
      <c r="E1" s="128"/>
      <c r="F1" s="128"/>
      <c r="G1" s="128"/>
      <c r="H1" s="128"/>
      <c r="I1" s="128"/>
      <c r="J1" s="125"/>
    </row>
    <row r="2" spans="1:13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3" ht="15.75" x14ac:dyDescent="0.25">
      <c r="A3" s="128" t="s">
        <v>30</v>
      </c>
      <c r="B3" s="128"/>
      <c r="C3" s="128"/>
      <c r="D3" s="128"/>
      <c r="E3" s="128"/>
      <c r="F3" s="128"/>
      <c r="G3" s="128"/>
      <c r="H3" s="130"/>
      <c r="I3" s="130"/>
    </row>
    <row r="4" spans="1:13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3" ht="18" customHeight="1" x14ac:dyDescent="0.25">
      <c r="A5" s="128" t="s">
        <v>13</v>
      </c>
      <c r="B5" s="129"/>
      <c r="C5" s="129"/>
      <c r="D5" s="129"/>
      <c r="E5" s="129"/>
      <c r="F5" s="129"/>
      <c r="G5" s="129"/>
      <c r="H5" s="129"/>
      <c r="I5" s="129"/>
      <c r="L5" t="s">
        <v>50</v>
      </c>
    </row>
    <row r="6" spans="1:13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13" ht="15.75" x14ac:dyDescent="0.25">
      <c r="A7" s="128" t="s">
        <v>103</v>
      </c>
      <c r="B7" s="149"/>
      <c r="C7" s="149"/>
      <c r="D7" s="149"/>
      <c r="E7" s="149"/>
      <c r="F7" s="149"/>
      <c r="G7" s="149"/>
      <c r="H7" s="149"/>
      <c r="I7" s="149"/>
    </row>
    <row r="8" spans="1:13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13" ht="25.5" x14ac:dyDescent="0.25">
      <c r="A9" s="24" t="s">
        <v>14</v>
      </c>
      <c r="B9" s="23" t="s">
        <v>15</v>
      </c>
      <c r="C9" s="23" t="s">
        <v>16</v>
      </c>
      <c r="D9" s="23" t="s">
        <v>12</v>
      </c>
      <c r="E9" s="23" t="s">
        <v>89</v>
      </c>
      <c r="F9" s="24" t="s">
        <v>90</v>
      </c>
      <c r="G9" s="24" t="s">
        <v>102</v>
      </c>
      <c r="H9" s="24" t="s">
        <v>41</v>
      </c>
      <c r="I9" s="24" t="s">
        <v>92</v>
      </c>
      <c r="L9" s="93"/>
      <c r="M9" s="57"/>
    </row>
    <row r="10" spans="1:13" ht="15.75" customHeight="1" x14ac:dyDescent="0.25">
      <c r="A10" s="13">
        <v>6</v>
      </c>
      <c r="B10" s="13"/>
      <c r="C10" s="13"/>
      <c r="D10" s="13" t="s">
        <v>17</v>
      </c>
      <c r="E10" s="51">
        <f>SUM(E11:E17)</f>
        <v>431723.14</v>
      </c>
      <c r="F10" s="51">
        <f>SUM(F11:F16)</f>
        <v>468054</v>
      </c>
      <c r="G10" s="182">
        <f>SUM(G11:G20)</f>
        <v>459238.69</v>
      </c>
      <c r="H10" s="51">
        <f>SUM(H11:H17)</f>
        <v>457118</v>
      </c>
      <c r="I10" s="51">
        <f t="shared" ref="I10" si="0">SUM(I11:I17)</f>
        <v>458961</v>
      </c>
      <c r="L10" s="102"/>
      <c r="M10" s="116"/>
    </row>
    <row r="11" spans="1:13" ht="38.25" x14ac:dyDescent="0.25">
      <c r="A11" s="13"/>
      <c r="B11" s="18">
        <v>63</v>
      </c>
      <c r="C11" s="18"/>
      <c r="D11" s="18" t="s">
        <v>43</v>
      </c>
      <c r="E11" s="10">
        <v>236686.19</v>
      </c>
      <c r="F11" s="11">
        <v>305478</v>
      </c>
      <c r="G11" s="11">
        <v>307207</v>
      </c>
      <c r="H11" s="11">
        <v>307340</v>
      </c>
      <c r="I11" s="11">
        <v>309183</v>
      </c>
      <c r="L11" s="117"/>
      <c r="M11" s="116"/>
    </row>
    <row r="12" spans="1:13" x14ac:dyDescent="0.25">
      <c r="A12" s="14"/>
      <c r="B12" s="14"/>
      <c r="C12" s="15">
        <v>52</v>
      </c>
      <c r="D12" s="15" t="s">
        <v>45</v>
      </c>
      <c r="E12" s="10"/>
      <c r="F12" s="11"/>
      <c r="G12" s="11"/>
      <c r="H12" s="11"/>
      <c r="I12" s="11"/>
      <c r="L12" s="57"/>
      <c r="M12" s="116"/>
    </row>
    <row r="13" spans="1:13" x14ac:dyDescent="0.25">
      <c r="A13" s="14"/>
      <c r="B13" s="14">
        <v>64</v>
      </c>
      <c r="C13" s="15"/>
      <c r="D13" s="14" t="s">
        <v>51</v>
      </c>
      <c r="E13" s="10">
        <v>0.55000000000000004</v>
      </c>
      <c r="F13" s="11">
        <v>30</v>
      </c>
      <c r="G13" s="11">
        <v>30</v>
      </c>
      <c r="H13" s="11">
        <v>30</v>
      </c>
      <c r="I13" s="11">
        <v>30</v>
      </c>
      <c r="L13" s="117"/>
      <c r="M13" s="116"/>
    </row>
    <row r="14" spans="1:13" x14ac:dyDescent="0.25">
      <c r="A14" s="14"/>
      <c r="B14" s="14">
        <v>65</v>
      </c>
      <c r="C14" s="15"/>
      <c r="D14" s="14" t="s">
        <v>52</v>
      </c>
      <c r="E14" s="10">
        <v>423.16</v>
      </c>
      <c r="F14" s="11">
        <v>3210</v>
      </c>
      <c r="G14" s="11">
        <v>398</v>
      </c>
      <c r="H14" s="11">
        <v>398</v>
      </c>
      <c r="I14" s="11">
        <v>398</v>
      </c>
      <c r="L14" s="117"/>
      <c r="M14" s="116"/>
    </row>
    <row r="15" spans="1:13" x14ac:dyDescent="0.25">
      <c r="A15" s="14"/>
      <c r="B15" s="14">
        <v>66</v>
      </c>
      <c r="C15" s="15"/>
      <c r="D15" s="14" t="s">
        <v>37</v>
      </c>
      <c r="E15" s="10">
        <v>5884.36</v>
      </c>
      <c r="F15" s="11">
        <v>7032</v>
      </c>
      <c r="G15" s="11">
        <v>7033</v>
      </c>
      <c r="H15" s="11">
        <v>7033</v>
      </c>
      <c r="I15" s="11">
        <v>7033</v>
      </c>
      <c r="L15" s="102"/>
      <c r="M15" s="116"/>
    </row>
    <row r="16" spans="1:13" ht="38.25" x14ac:dyDescent="0.25">
      <c r="A16" s="14"/>
      <c r="B16" s="14">
        <v>67</v>
      </c>
      <c r="C16" s="15"/>
      <c r="D16" s="18" t="s">
        <v>44</v>
      </c>
      <c r="E16" s="10">
        <v>188728.88</v>
      </c>
      <c r="F16" s="11">
        <v>152304</v>
      </c>
      <c r="G16" s="55">
        <v>144570.69</v>
      </c>
      <c r="H16" s="11">
        <v>142317</v>
      </c>
      <c r="I16" s="11">
        <v>142317</v>
      </c>
      <c r="L16" s="102"/>
      <c r="M16" s="116"/>
    </row>
    <row r="17" spans="1:15" ht="25.5" x14ac:dyDescent="0.25">
      <c r="A17" s="14"/>
      <c r="B17" s="14"/>
      <c r="C17" s="15">
        <v>43</v>
      </c>
      <c r="D17" s="19" t="s">
        <v>46</v>
      </c>
      <c r="E17" s="10"/>
      <c r="F17" s="11"/>
      <c r="G17" s="55"/>
      <c r="H17" s="11"/>
      <c r="I17" s="11"/>
      <c r="L17" s="102"/>
      <c r="M17" s="57"/>
    </row>
    <row r="18" spans="1:15" ht="25.5" x14ac:dyDescent="0.25">
      <c r="A18" s="16">
        <v>7</v>
      </c>
      <c r="B18" s="17"/>
      <c r="C18" s="17"/>
      <c r="D18" s="29" t="s">
        <v>19</v>
      </c>
      <c r="E18" s="10"/>
      <c r="F18" s="11"/>
      <c r="G18" s="55"/>
      <c r="H18" s="11"/>
      <c r="I18" s="11"/>
      <c r="L18" s="102"/>
      <c r="M18" s="57"/>
    </row>
    <row r="19" spans="1:15" ht="38.25" x14ac:dyDescent="0.25">
      <c r="A19" s="18"/>
      <c r="B19" s="18">
        <v>72</v>
      </c>
      <c r="C19" s="18"/>
      <c r="D19" s="30" t="s">
        <v>42</v>
      </c>
      <c r="E19" s="10"/>
      <c r="F19" s="11"/>
      <c r="G19" s="55"/>
      <c r="H19" s="11"/>
      <c r="I19" s="12"/>
      <c r="L19" s="102"/>
      <c r="M19" s="57"/>
    </row>
    <row r="20" spans="1:15" x14ac:dyDescent="0.25">
      <c r="A20" s="18"/>
      <c r="B20" s="18"/>
      <c r="C20" s="15">
        <v>11</v>
      </c>
      <c r="D20" s="15" t="s">
        <v>18</v>
      </c>
      <c r="E20" s="10"/>
      <c r="F20" s="11"/>
      <c r="G20" s="55"/>
      <c r="H20" s="11"/>
      <c r="I20" s="12"/>
      <c r="L20" s="57"/>
      <c r="M20" s="57"/>
      <c r="O20" s="52"/>
    </row>
    <row r="21" spans="1:15" x14ac:dyDescent="0.25">
      <c r="L21" s="57"/>
      <c r="M21" s="57"/>
    </row>
    <row r="22" spans="1:15" ht="15.75" x14ac:dyDescent="0.25">
      <c r="A22" s="128" t="s">
        <v>121</v>
      </c>
      <c r="B22" s="149"/>
      <c r="C22" s="149"/>
      <c r="D22" s="149"/>
      <c r="E22" s="149"/>
      <c r="F22" s="149"/>
      <c r="G22" s="149"/>
      <c r="H22" s="149"/>
      <c r="I22" s="149"/>
      <c r="L22" s="57"/>
      <c r="M22" s="57"/>
    </row>
    <row r="23" spans="1:15" ht="18" x14ac:dyDescent="0.25">
      <c r="A23" s="5"/>
      <c r="B23" s="5"/>
      <c r="C23" s="5"/>
      <c r="D23" s="5"/>
      <c r="E23" s="5"/>
      <c r="F23" s="5"/>
      <c r="G23" s="5"/>
      <c r="H23" s="6"/>
      <c r="I23" s="6"/>
      <c r="L23" s="57"/>
      <c r="M23" s="57"/>
    </row>
    <row r="24" spans="1:15" ht="25.5" x14ac:dyDescent="0.25">
      <c r="A24" s="24" t="s">
        <v>14</v>
      </c>
      <c r="B24" s="23" t="s">
        <v>15</v>
      </c>
      <c r="C24" s="23" t="s">
        <v>16</v>
      </c>
      <c r="D24" s="23" t="s">
        <v>20</v>
      </c>
      <c r="E24" s="23" t="s">
        <v>89</v>
      </c>
      <c r="F24" s="24" t="s">
        <v>90</v>
      </c>
      <c r="G24" s="24" t="s">
        <v>91</v>
      </c>
      <c r="H24" s="24" t="s">
        <v>41</v>
      </c>
      <c r="I24" s="24" t="s">
        <v>92</v>
      </c>
      <c r="L24" s="57"/>
      <c r="M24" s="57"/>
    </row>
    <row r="25" spans="1:15" ht="15.75" customHeight="1" x14ac:dyDescent="0.25">
      <c r="A25" s="13">
        <v>3</v>
      </c>
      <c r="B25" s="13"/>
      <c r="C25" s="13"/>
      <c r="D25" s="13" t="s">
        <v>21</v>
      </c>
      <c r="E25" s="51">
        <f>SUM(E26:E30)</f>
        <v>363071.46</v>
      </c>
      <c r="F25" s="51">
        <f>SUM(F27+F29+F30)</f>
        <v>458844</v>
      </c>
      <c r="G25" s="182">
        <f>SUM(G27+G29+G30)</f>
        <v>462848.69</v>
      </c>
      <c r="H25" s="51">
        <f>SUM(H27+H29+H30)</f>
        <v>457118</v>
      </c>
      <c r="I25" s="51">
        <f>SUM(I27:I30)</f>
        <v>458961</v>
      </c>
      <c r="L25" s="57"/>
      <c r="M25" s="57"/>
    </row>
    <row r="26" spans="1:15" ht="15.75" customHeight="1" x14ac:dyDescent="0.25">
      <c r="A26" s="13"/>
      <c r="B26" s="18">
        <v>31</v>
      </c>
      <c r="C26" s="18"/>
      <c r="D26" s="18" t="s">
        <v>22</v>
      </c>
      <c r="E26" s="10"/>
      <c r="F26" s="11"/>
      <c r="G26" s="11"/>
      <c r="H26" s="11"/>
      <c r="I26" s="11"/>
      <c r="L26" s="102"/>
      <c r="M26" s="116"/>
    </row>
    <row r="27" spans="1:15" x14ac:dyDescent="0.25">
      <c r="A27" s="14"/>
      <c r="B27" s="14"/>
      <c r="C27" s="15">
        <v>11</v>
      </c>
      <c r="D27" s="15" t="s">
        <v>18</v>
      </c>
      <c r="E27" s="10">
        <v>235721.3</v>
      </c>
      <c r="F27" s="11">
        <v>305478</v>
      </c>
      <c r="G27" s="11">
        <v>307207</v>
      </c>
      <c r="H27" s="11">
        <v>307340</v>
      </c>
      <c r="I27" s="11">
        <v>309183</v>
      </c>
      <c r="L27" s="117"/>
      <c r="M27" s="116"/>
    </row>
    <row r="28" spans="1:15" x14ac:dyDescent="0.25">
      <c r="A28" s="14"/>
      <c r="B28" s="14">
        <v>32</v>
      </c>
      <c r="C28" s="15"/>
      <c r="D28" s="14" t="s">
        <v>33</v>
      </c>
      <c r="E28" s="10"/>
      <c r="F28" s="11"/>
      <c r="G28" s="11"/>
      <c r="H28" s="11"/>
      <c r="I28" s="11"/>
      <c r="L28" s="102"/>
      <c r="M28" s="116"/>
    </row>
    <row r="29" spans="1:15" x14ac:dyDescent="0.25">
      <c r="A29" s="14"/>
      <c r="B29" s="14"/>
      <c r="C29" s="15">
        <v>11</v>
      </c>
      <c r="D29" s="15" t="s">
        <v>18</v>
      </c>
      <c r="E29" s="10">
        <v>125977.85</v>
      </c>
      <c r="F29" s="11">
        <v>152304</v>
      </c>
      <c r="G29" s="55">
        <v>154616.69</v>
      </c>
      <c r="H29" s="11">
        <v>148753</v>
      </c>
      <c r="I29" s="11">
        <v>148753</v>
      </c>
      <c r="L29" s="102"/>
      <c r="M29" s="116"/>
    </row>
    <row r="30" spans="1:15" x14ac:dyDescent="0.25">
      <c r="A30" s="14"/>
      <c r="B30" s="14">
        <v>34</v>
      </c>
      <c r="C30" s="15"/>
      <c r="D30" s="14" t="s">
        <v>53</v>
      </c>
      <c r="E30" s="10">
        <v>1372.31</v>
      </c>
      <c r="F30" s="11">
        <v>1062</v>
      </c>
      <c r="G30" s="11">
        <v>1025</v>
      </c>
      <c r="H30" s="11">
        <v>1025</v>
      </c>
      <c r="I30" s="11">
        <v>1025</v>
      </c>
      <c r="L30" s="102"/>
      <c r="M30" s="116"/>
    </row>
    <row r="31" spans="1:15" ht="25.5" x14ac:dyDescent="0.25">
      <c r="A31" s="16">
        <v>4</v>
      </c>
      <c r="B31" s="17"/>
      <c r="C31" s="17"/>
      <c r="D31" s="29" t="s">
        <v>23</v>
      </c>
      <c r="E31" s="51">
        <f>SUM(E32:E34)</f>
        <v>74520.95</v>
      </c>
      <c r="F31" s="45">
        <f>SUM(F32:F34)</f>
        <v>22563</v>
      </c>
      <c r="G31" s="45">
        <f>SUM(G32:G34)</f>
        <v>22935</v>
      </c>
      <c r="H31" s="11"/>
      <c r="I31" s="11"/>
      <c r="L31" s="102"/>
      <c r="M31" s="116"/>
    </row>
    <row r="32" spans="1:15" ht="38.25" x14ac:dyDescent="0.25">
      <c r="A32" s="18"/>
      <c r="B32" s="18">
        <v>42</v>
      </c>
      <c r="C32" s="18"/>
      <c r="D32" s="30" t="s">
        <v>24</v>
      </c>
      <c r="E32" s="10">
        <v>12181.25</v>
      </c>
      <c r="F32" s="11">
        <v>22563</v>
      </c>
      <c r="G32" s="11">
        <v>22935</v>
      </c>
      <c r="H32" s="11"/>
      <c r="I32" s="12"/>
      <c r="L32" s="102"/>
      <c r="M32" s="116"/>
    </row>
    <row r="33" spans="1:13" x14ac:dyDescent="0.25">
      <c r="A33" s="18"/>
      <c r="B33" s="18"/>
      <c r="C33" s="15">
        <v>11</v>
      </c>
      <c r="D33" s="15" t="s">
        <v>18</v>
      </c>
      <c r="E33" s="10"/>
      <c r="F33" s="11"/>
      <c r="G33" s="11"/>
      <c r="H33" s="11"/>
      <c r="I33" s="12"/>
      <c r="L33" s="102"/>
      <c r="M33" s="116"/>
    </row>
    <row r="34" spans="1:13" x14ac:dyDescent="0.25">
      <c r="A34" s="52"/>
      <c r="B34" s="53">
        <v>45</v>
      </c>
      <c r="C34" s="52"/>
      <c r="D34" s="54" t="s">
        <v>54</v>
      </c>
      <c r="E34" s="101">
        <v>62339.7</v>
      </c>
      <c r="F34" s="76"/>
      <c r="G34" s="76"/>
      <c r="H34" s="52"/>
      <c r="I34" s="52"/>
      <c r="L34" s="102"/>
      <c r="M34" s="116"/>
    </row>
    <row r="35" spans="1:13" x14ac:dyDescent="0.25">
      <c r="A35" s="52">
        <v>9221</v>
      </c>
      <c r="B35" s="52"/>
      <c r="C35" s="52"/>
      <c r="D35" s="52" t="s">
        <v>55</v>
      </c>
      <c r="E35" s="101">
        <v>44132.37</v>
      </c>
      <c r="F35" s="11">
        <v>26545</v>
      </c>
      <c r="G35" s="76">
        <v>26545</v>
      </c>
      <c r="L35" s="118"/>
      <c r="M35" s="116"/>
    </row>
    <row r="36" spans="1:13" x14ac:dyDescent="0.25">
      <c r="H36" t="s">
        <v>50</v>
      </c>
    </row>
    <row r="39" spans="1:13" x14ac:dyDescent="0.25">
      <c r="H39" t="s">
        <v>50</v>
      </c>
    </row>
  </sheetData>
  <mergeCells count="5">
    <mergeCell ref="A7:I7"/>
    <mergeCell ref="A22:I22"/>
    <mergeCell ref="A1:I1"/>
    <mergeCell ref="A3:I3"/>
    <mergeCell ref="A5:I5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13" workbookViewId="0">
      <selection activeCell="D41" sqref="D41"/>
    </sheetView>
  </sheetViews>
  <sheetFormatPr defaultRowHeight="15" x14ac:dyDescent="0.25"/>
  <cols>
    <col min="1" max="1" width="25.28515625" customWidth="1"/>
    <col min="2" max="2" width="20.7109375" customWidth="1"/>
    <col min="3" max="3" width="23.42578125" customWidth="1"/>
    <col min="4" max="5" width="23.140625" customWidth="1"/>
    <col min="6" max="6" width="25.28515625" customWidth="1"/>
    <col min="8" max="8" width="18.5703125" customWidth="1"/>
    <col min="9" max="9" width="9.5703125" bestFit="1" customWidth="1"/>
  </cols>
  <sheetData>
    <row r="1" spans="1:10" ht="36" customHeight="1" x14ac:dyDescent="0.25">
      <c r="A1" s="128" t="s">
        <v>124</v>
      </c>
      <c r="B1" s="128"/>
      <c r="C1" s="128"/>
      <c r="D1" s="128"/>
      <c r="E1" s="128"/>
      <c r="F1" s="128"/>
      <c r="G1" s="125"/>
      <c r="H1" s="125"/>
      <c r="I1" s="125"/>
      <c r="J1" s="125"/>
    </row>
    <row r="2" spans="1:10" ht="18" x14ac:dyDescent="0.25">
      <c r="A2" s="28"/>
      <c r="B2" s="28"/>
      <c r="C2" s="28"/>
      <c r="D2" s="28"/>
      <c r="E2" s="28"/>
      <c r="F2" s="28"/>
    </row>
    <row r="3" spans="1:10" ht="15.75" x14ac:dyDescent="0.25">
      <c r="A3" s="128" t="s">
        <v>30</v>
      </c>
      <c r="B3" s="128"/>
      <c r="C3" s="128"/>
      <c r="D3" s="128"/>
      <c r="E3" s="128"/>
      <c r="F3" s="128"/>
    </row>
    <row r="4" spans="1:10" ht="18" x14ac:dyDescent="0.25">
      <c r="B4" s="28"/>
      <c r="C4" s="28"/>
      <c r="D4" s="28"/>
      <c r="E4" s="6"/>
      <c r="F4" s="6"/>
    </row>
    <row r="5" spans="1:10" ht="15.75" x14ac:dyDescent="0.25">
      <c r="A5" s="128" t="s">
        <v>13</v>
      </c>
      <c r="B5" s="128"/>
      <c r="C5" s="128"/>
      <c r="D5" s="128"/>
      <c r="E5" s="128"/>
      <c r="F5" s="128"/>
    </row>
    <row r="6" spans="1:10" ht="18" x14ac:dyDescent="0.25">
      <c r="A6" s="28"/>
      <c r="B6" s="28"/>
      <c r="C6" s="28"/>
      <c r="D6" s="28"/>
      <c r="E6" s="6"/>
      <c r="F6" s="6"/>
    </row>
    <row r="7" spans="1:10" ht="15.75" x14ac:dyDescent="0.25">
      <c r="A7" s="128" t="s">
        <v>87</v>
      </c>
      <c r="B7" s="128"/>
      <c r="C7" s="128"/>
      <c r="D7" s="128"/>
      <c r="E7" s="128"/>
      <c r="F7" s="128"/>
    </row>
    <row r="8" spans="1:10" ht="18" x14ac:dyDescent="0.25">
      <c r="A8" s="28"/>
      <c r="B8" s="28"/>
      <c r="C8" s="28"/>
      <c r="D8" s="28"/>
      <c r="E8" s="6"/>
      <c r="F8" s="6"/>
    </row>
    <row r="9" spans="1:10" ht="25.5" x14ac:dyDescent="0.25">
      <c r="A9" s="24" t="s">
        <v>88</v>
      </c>
      <c r="B9" s="23" t="s">
        <v>89</v>
      </c>
      <c r="C9" s="24" t="s">
        <v>90</v>
      </c>
      <c r="D9" s="24" t="s">
        <v>91</v>
      </c>
      <c r="E9" s="24" t="s">
        <v>41</v>
      </c>
      <c r="F9" s="24" t="s">
        <v>92</v>
      </c>
      <c r="H9" s="57"/>
      <c r="I9" s="57"/>
    </row>
    <row r="10" spans="1:10" x14ac:dyDescent="0.25">
      <c r="A10" s="94" t="s">
        <v>0</v>
      </c>
      <c r="B10" s="98">
        <f>SUM(B12:B21)</f>
        <v>431723.15</v>
      </c>
      <c r="C10" s="98">
        <f>SUM(C12:C21)</f>
        <v>468054</v>
      </c>
      <c r="D10" s="183">
        <f>SUM(D12:D20)</f>
        <v>459238.69</v>
      </c>
      <c r="E10" s="98">
        <f>SUM(E12:E20)</f>
        <v>457118</v>
      </c>
      <c r="F10" s="98">
        <f>SUM(F12:F20)</f>
        <v>458961</v>
      </c>
      <c r="H10" s="57"/>
      <c r="I10" s="57"/>
    </row>
    <row r="11" spans="1:10" x14ac:dyDescent="0.25">
      <c r="A11" s="29" t="s">
        <v>93</v>
      </c>
      <c r="B11" s="95"/>
      <c r="C11" s="95"/>
      <c r="D11" s="95"/>
      <c r="E11" s="95"/>
      <c r="F11" s="95"/>
      <c r="H11" s="102"/>
      <c r="I11" s="57"/>
    </row>
    <row r="12" spans="1:10" x14ac:dyDescent="0.25">
      <c r="A12" s="15" t="s">
        <v>94</v>
      </c>
      <c r="B12" s="11">
        <v>67877.23</v>
      </c>
      <c r="C12" s="11">
        <v>75123</v>
      </c>
      <c r="D12" s="55">
        <v>77376.69</v>
      </c>
      <c r="E12" s="11">
        <v>75123</v>
      </c>
      <c r="F12" s="11">
        <v>75123</v>
      </c>
      <c r="H12" s="119"/>
      <c r="I12" s="57"/>
    </row>
    <row r="13" spans="1:10" x14ac:dyDescent="0.25">
      <c r="A13" s="15" t="s">
        <v>112</v>
      </c>
      <c r="B13" s="11">
        <v>74661.89</v>
      </c>
      <c r="C13" s="11">
        <v>66892</v>
      </c>
      <c r="D13" s="11">
        <v>66892</v>
      </c>
      <c r="E13" s="11">
        <v>66892</v>
      </c>
      <c r="F13" s="11">
        <v>66892</v>
      </c>
      <c r="H13" s="119"/>
      <c r="I13" s="57"/>
    </row>
    <row r="14" spans="1:10" x14ac:dyDescent="0.25">
      <c r="A14" s="15" t="s">
        <v>113</v>
      </c>
      <c r="B14" s="10">
        <v>76.19</v>
      </c>
      <c r="C14" s="11">
        <v>302</v>
      </c>
      <c r="D14" s="11">
        <v>302</v>
      </c>
      <c r="E14" s="11">
        <v>302</v>
      </c>
      <c r="F14" s="11">
        <v>302</v>
      </c>
      <c r="H14" s="117"/>
      <c r="I14" s="116"/>
    </row>
    <row r="15" spans="1:10" x14ac:dyDescent="0.25">
      <c r="A15" s="15" t="s">
        <v>116</v>
      </c>
      <c r="B15" s="10"/>
      <c r="C15" s="11"/>
      <c r="D15" s="11"/>
      <c r="E15" s="11"/>
      <c r="F15" s="11"/>
      <c r="H15" s="57"/>
      <c r="I15" s="57"/>
    </row>
    <row r="16" spans="1:10" x14ac:dyDescent="0.25">
      <c r="A16" s="15" t="s">
        <v>117</v>
      </c>
      <c r="B16" s="10">
        <v>5884.92</v>
      </c>
      <c r="C16" s="11">
        <v>7062</v>
      </c>
      <c r="D16" s="11">
        <v>7063</v>
      </c>
      <c r="E16" s="11">
        <v>7063</v>
      </c>
      <c r="F16" s="11">
        <v>7063</v>
      </c>
      <c r="H16" s="117"/>
      <c r="I16" s="116"/>
    </row>
    <row r="17" spans="1:9" x14ac:dyDescent="0.25">
      <c r="A17" s="94" t="s">
        <v>115</v>
      </c>
      <c r="B17" s="10"/>
      <c r="C17" s="11"/>
      <c r="D17" s="11"/>
      <c r="E17" s="11"/>
      <c r="F17" s="12"/>
      <c r="H17" s="57"/>
      <c r="I17" s="57"/>
    </row>
    <row r="18" spans="1:9" x14ac:dyDescent="0.25">
      <c r="A18" s="15" t="s">
        <v>115</v>
      </c>
      <c r="B18" s="10">
        <v>236686.19</v>
      </c>
      <c r="C18" s="11">
        <v>305478</v>
      </c>
      <c r="D18" s="11">
        <v>307207</v>
      </c>
      <c r="E18" s="11">
        <v>307340</v>
      </c>
      <c r="F18" s="12">
        <v>309183</v>
      </c>
      <c r="H18" s="117"/>
      <c r="I18" s="116"/>
    </row>
    <row r="19" spans="1:9" ht="38.25" x14ac:dyDescent="0.25">
      <c r="A19" s="13" t="s">
        <v>114</v>
      </c>
      <c r="B19" s="10"/>
      <c r="C19" s="11"/>
      <c r="D19" s="11"/>
      <c r="E19" s="11"/>
      <c r="F19" s="11"/>
      <c r="H19" s="57"/>
      <c r="I19" s="57"/>
    </row>
    <row r="20" spans="1:9" ht="42.75" customHeight="1" x14ac:dyDescent="0.25">
      <c r="A20" s="97" t="s">
        <v>114</v>
      </c>
      <c r="B20" s="10">
        <v>423.16</v>
      </c>
      <c r="C20" s="11">
        <v>3210</v>
      </c>
      <c r="D20" s="11">
        <v>398</v>
      </c>
      <c r="E20" s="11">
        <v>398</v>
      </c>
      <c r="F20" s="11">
        <v>398</v>
      </c>
      <c r="H20" s="117"/>
      <c r="I20" s="116"/>
    </row>
    <row r="21" spans="1:9" x14ac:dyDescent="0.25">
      <c r="A21" s="52" t="s">
        <v>118</v>
      </c>
      <c r="B21" s="101">
        <v>46113.57</v>
      </c>
      <c r="C21" s="11">
        <v>9987</v>
      </c>
      <c r="D21" s="52"/>
      <c r="E21" s="52"/>
      <c r="F21" s="52"/>
      <c r="H21" s="57"/>
      <c r="I21" s="57"/>
    </row>
    <row r="22" spans="1:9" x14ac:dyDescent="0.25">
      <c r="H22" s="57"/>
      <c r="I22" s="57"/>
    </row>
    <row r="23" spans="1:9" ht="15.75" x14ac:dyDescent="0.25">
      <c r="A23" s="128" t="s">
        <v>95</v>
      </c>
      <c r="B23" s="128"/>
      <c r="C23" s="128"/>
      <c r="D23" s="128"/>
      <c r="E23" s="128"/>
      <c r="F23" s="128"/>
      <c r="H23" s="57"/>
      <c r="I23" s="57"/>
    </row>
    <row r="24" spans="1:9" ht="18" x14ac:dyDescent="0.25">
      <c r="A24" s="28"/>
      <c r="B24" s="28"/>
      <c r="C24" s="28"/>
      <c r="D24" s="28"/>
      <c r="E24" s="6"/>
      <c r="F24" s="6"/>
      <c r="H24" s="57"/>
      <c r="I24" s="57"/>
    </row>
    <row r="25" spans="1:9" ht="25.5" x14ac:dyDescent="0.25">
      <c r="A25" s="24" t="s">
        <v>88</v>
      </c>
      <c r="B25" s="23" t="s">
        <v>89</v>
      </c>
      <c r="C25" s="24" t="s">
        <v>90</v>
      </c>
      <c r="D25" s="24" t="s">
        <v>91</v>
      </c>
      <c r="E25" s="24" t="s">
        <v>41</v>
      </c>
      <c r="F25" s="24" t="s">
        <v>92</v>
      </c>
      <c r="H25" s="57"/>
      <c r="I25" s="57"/>
    </row>
    <row r="26" spans="1:9" x14ac:dyDescent="0.25">
      <c r="A26" s="94" t="s">
        <v>3</v>
      </c>
      <c r="B26" s="98">
        <f>SUM(B28:B38)</f>
        <v>437393.17000000004</v>
      </c>
      <c r="C26" s="98">
        <f>SUM(C28:C38)</f>
        <v>494599</v>
      </c>
      <c r="D26" s="183">
        <f>SUM(D28:D38)</f>
        <v>485783.69</v>
      </c>
      <c r="E26" s="98">
        <f>SUM(E28:E36)</f>
        <v>457118</v>
      </c>
      <c r="F26" s="98">
        <f>SUM(F28:F36)</f>
        <v>458961</v>
      </c>
      <c r="H26" s="57"/>
      <c r="I26" s="57"/>
    </row>
    <row r="27" spans="1:9" x14ac:dyDescent="0.25">
      <c r="A27" s="29" t="s">
        <v>93</v>
      </c>
      <c r="B27" s="10"/>
      <c r="C27" s="11"/>
      <c r="D27" s="11"/>
      <c r="E27" s="11"/>
      <c r="F27" s="11"/>
      <c r="H27" s="120"/>
      <c r="I27" s="57"/>
    </row>
    <row r="28" spans="1:9" x14ac:dyDescent="0.25">
      <c r="A28" s="15" t="s">
        <v>94</v>
      </c>
      <c r="B28" s="10">
        <v>67877.23</v>
      </c>
      <c r="C28" s="11">
        <v>75123</v>
      </c>
      <c r="D28" s="55">
        <v>77376.69</v>
      </c>
      <c r="E28" s="11">
        <v>75123</v>
      </c>
      <c r="F28" s="11">
        <v>75123</v>
      </c>
      <c r="H28" s="119"/>
      <c r="I28" s="57"/>
    </row>
    <row r="29" spans="1:9" x14ac:dyDescent="0.25">
      <c r="A29" s="15" t="s">
        <v>112</v>
      </c>
      <c r="B29" s="10">
        <v>74661.850000000006</v>
      </c>
      <c r="C29" s="11">
        <v>66892</v>
      </c>
      <c r="D29" s="11">
        <v>66892</v>
      </c>
      <c r="E29" s="11">
        <v>66892</v>
      </c>
      <c r="F29" s="11">
        <v>66892</v>
      </c>
      <c r="H29" s="119"/>
      <c r="I29" s="57"/>
    </row>
    <row r="30" spans="1:9" x14ac:dyDescent="0.25">
      <c r="A30" s="15" t="s">
        <v>113</v>
      </c>
      <c r="B30" s="10">
        <v>76.19</v>
      </c>
      <c r="C30" s="11">
        <v>302</v>
      </c>
      <c r="D30" s="11">
        <v>302</v>
      </c>
      <c r="E30" s="11">
        <v>302</v>
      </c>
      <c r="F30" s="11">
        <v>302</v>
      </c>
      <c r="H30" s="117"/>
      <c r="I30" s="116"/>
    </row>
    <row r="31" spans="1:9" x14ac:dyDescent="0.25">
      <c r="A31" s="29" t="s">
        <v>96</v>
      </c>
      <c r="B31" s="10"/>
      <c r="C31" s="11"/>
      <c r="D31" s="11"/>
      <c r="E31" s="11"/>
      <c r="F31" s="11"/>
      <c r="H31" s="57"/>
      <c r="I31" s="57"/>
    </row>
    <row r="32" spans="1:9" x14ac:dyDescent="0.25">
      <c r="A32" s="15" t="s">
        <v>97</v>
      </c>
      <c r="B32" s="10">
        <v>203.33</v>
      </c>
      <c r="C32" s="11">
        <v>7062</v>
      </c>
      <c r="D32" s="11">
        <v>7063</v>
      </c>
      <c r="E32" s="11">
        <v>7063</v>
      </c>
      <c r="F32" s="12">
        <v>7063</v>
      </c>
      <c r="H32" s="117"/>
      <c r="I32" s="116"/>
    </row>
    <row r="33" spans="1:9" x14ac:dyDescent="0.25">
      <c r="A33" s="94" t="s">
        <v>115</v>
      </c>
      <c r="B33" s="52"/>
      <c r="C33" s="52"/>
      <c r="D33" s="52"/>
      <c r="E33" s="52"/>
      <c r="F33" s="52"/>
      <c r="H33" s="57"/>
      <c r="I33" s="57"/>
    </row>
    <row r="34" spans="1:9" x14ac:dyDescent="0.25">
      <c r="A34" s="15" t="s">
        <v>115</v>
      </c>
      <c r="B34" s="101">
        <v>236686.19</v>
      </c>
      <c r="C34" s="52">
        <v>305478</v>
      </c>
      <c r="D34" s="76">
        <v>307207</v>
      </c>
      <c r="E34" s="76">
        <v>307340</v>
      </c>
      <c r="F34" s="76">
        <v>309183</v>
      </c>
      <c r="H34" s="119"/>
      <c r="I34" s="116"/>
    </row>
    <row r="35" spans="1:9" ht="38.25" x14ac:dyDescent="0.25">
      <c r="A35" s="13" t="s">
        <v>114</v>
      </c>
      <c r="B35" s="52"/>
      <c r="C35" s="52"/>
      <c r="D35" s="52"/>
      <c r="E35" s="52"/>
      <c r="F35" s="52"/>
      <c r="H35" s="57"/>
      <c r="I35" s="116"/>
    </row>
    <row r="36" spans="1:9" ht="38.25" x14ac:dyDescent="0.25">
      <c r="A36" s="97" t="s">
        <v>114</v>
      </c>
      <c r="B36" s="52"/>
      <c r="C36" s="52">
        <v>3210</v>
      </c>
      <c r="D36" s="52">
        <v>398</v>
      </c>
      <c r="E36" s="52">
        <v>398</v>
      </c>
      <c r="F36" s="52">
        <v>398</v>
      </c>
      <c r="H36" s="57"/>
      <c r="I36" s="116"/>
    </row>
    <row r="37" spans="1:9" x14ac:dyDescent="0.25">
      <c r="A37" s="97" t="s">
        <v>118</v>
      </c>
      <c r="B37" s="101">
        <v>46113.57</v>
      </c>
      <c r="C37" s="52">
        <v>9987</v>
      </c>
      <c r="D37" s="52"/>
      <c r="E37" s="57"/>
      <c r="F37" s="57"/>
      <c r="H37" s="57"/>
      <c r="I37" s="116"/>
    </row>
    <row r="38" spans="1:9" x14ac:dyDescent="0.25">
      <c r="A38" s="53">
        <v>922</v>
      </c>
      <c r="B38" s="101">
        <v>11774.81</v>
      </c>
      <c r="C38" s="52">
        <v>26545</v>
      </c>
      <c r="D38" s="99">
        <v>26545</v>
      </c>
      <c r="H38" s="57"/>
      <c r="I38" s="116"/>
    </row>
    <row r="39" spans="1:9" x14ac:dyDescent="0.25">
      <c r="H39" s="57"/>
      <c r="I39" s="57"/>
    </row>
    <row r="40" spans="1:9" x14ac:dyDescent="0.25">
      <c r="H40" s="57"/>
      <c r="I40" s="57"/>
    </row>
    <row r="41" spans="1:9" x14ac:dyDescent="0.25">
      <c r="H41" s="57"/>
      <c r="I41" s="57"/>
    </row>
  </sheetData>
  <mergeCells count="5">
    <mergeCell ref="A1:F1"/>
    <mergeCell ref="A3:F3"/>
    <mergeCell ref="A5:F5"/>
    <mergeCell ref="A7:F7"/>
    <mergeCell ref="A23:F23"/>
  </mergeCells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workbookViewId="0">
      <selection activeCell="D27" sqref="D27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28" t="s">
        <v>124</v>
      </c>
      <c r="B1" s="128"/>
      <c r="C1" s="128"/>
      <c r="D1" s="128"/>
      <c r="E1" s="128"/>
      <c r="F1" s="128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75" x14ac:dyDescent="0.25">
      <c r="A3" s="128" t="s">
        <v>30</v>
      </c>
      <c r="B3" s="128"/>
      <c r="C3" s="128"/>
      <c r="D3" s="128"/>
      <c r="E3" s="130"/>
      <c r="F3" s="130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128" t="s">
        <v>13</v>
      </c>
      <c r="B5" s="129"/>
      <c r="C5" s="129"/>
      <c r="D5" s="129"/>
      <c r="E5" s="129"/>
      <c r="F5" s="129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128" t="s">
        <v>25</v>
      </c>
      <c r="B7" s="149"/>
      <c r="C7" s="149"/>
      <c r="D7" s="149"/>
      <c r="E7" s="149"/>
      <c r="F7" s="149"/>
    </row>
    <row r="8" spans="1:6" ht="18.75" thickBot="1" x14ac:dyDescent="0.3">
      <c r="A8" s="5"/>
      <c r="B8" s="5"/>
      <c r="C8" s="5"/>
      <c r="D8" s="5"/>
      <c r="E8" s="6"/>
      <c r="F8" s="6"/>
    </row>
    <row r="9" spans="1:6" ht="26.25" thickBot="1" x14ac:dyDescent="0.3">
      <c r="A9" s="81" t="s">
        <v>26</v>
      </c>
      <c r="B9" s="82" t="s">
        <v>89</v>
      </c>
      <c r="C9" s="83" t="s">
        <v>90</v>
      </c>
      <c r="D9" s="83" t="s">
        <v>91</v>
      </c>
      <c r="E9" s="83" t="s">
        <v>41</v>
      </c>
      <c r="F9" s="84" t="s">
        <v>92</v>
      </c>
    </row>
    <row r="10" spans="1:6" ht="15.75" customHeight="1" x14ac:dyDescent="0.25">
      <c r="A10" s="185" t="s">
        <v>27</v>
      </c>
      <c r="B10" s="186">
        <f>(B11)</f>
        <v>437593</v>
      </c>
      <c r="C10" s="187">
        <f>(C11)</f>
        <v>494598</v>
      </c>
      <c r="D10" s="188">
        <v>485783.69</v>
      </c>
      <c r="E10" s="187">
        <v>457118</v>
      </c>
      <c r="F10" s="189">
        <v>458961</v>
      </c>
    </row>
    <row r="11" spans="1:6" ht="15.75" customHeight="1" x14ac:dyDescent="0.25">
      <c r="A11" s="77" t="s">
        <v>56</v>
      </c>
      <c r="B11" s="10">
        <v>437593</v>
      </c>
      <c r="C11" s="11">
        <v>494598</v>
      </c>
      <c r="D11" s="184">
        <v>485783.69</v>
      </c>
      <c r="E11" s="11">
        <v>457118</v>
      </c>
      <c r="F11" s="68">
        <v>458961</v>
      </c>
    </row>
    <row r="12" spans="1:6" ht="15.75" thickBot="1" x14ac:dyDescent="0.3">
      <c r="A12" s="78" t="s">
        <v>57</v>
      </c>
      <c r="B12" s="79">
        <v>437593</v>
      </c>
      <c r="C12" s="80">
        <v>494598</v>
      </c>
      <c r="D12" s="190">
        <v>485783.69</v>
      </c>
      <c r="E12" s="80">
        <v>457118</v>
      </c>
      <c r="F12" s="86">
        <v>458961</v>
      </c>
    </row>
    <row r="33" spans="3:3" x14ac:dyDescent="0.25">
      <c r="C33" t="s">
        <v>50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E15" sqref="E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28" t="s">
        <v>86</v>
      </c>
      <c r="B1" s="128"/>
      <c r="C1" s="128"/>
      <c r="D1" s="128"/>
      <c r="E1" s="128"/>
      <c r="F1" s="128"/>
      <c r="G1" s="128"/>
      <c r="H1" s="128"/>
      <c r="I1" s="128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28" t="s">
        <v>30</v>
      </c>
      <c r="B3" s="128"/>
      <c r="C3" s="128"/>
      <c r="D3" s="128"/>
      <c r="E3" s="128"/>
      <c r="F3" s="128"/>
      <c r="G3" s="128"/>
      <c r="H3" s="130"/>
      <c r="I3" s="130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128" t="s">
        <v>104</v>
      </c>
      <c r="B5" s="129"/>
      <c r="C5" s="129"/>
      <c r="D5" s="129"/>
      <c r="E5" s="129"/>
      <c r="F5" s="129"/>
      <c r="G5" s="129"/>
      <c r="H5" s="129"/>
      <c r="I5" s="129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4" t="s">
        <v>14</v>
      </c>
      <c r="B7" s="23" t="s">
        <v>15</v>
      </c>
      <c r="C7" s="23" t="s">
        <v>16</v>
      </c>
      <c r="D7" s="23" t="s">
        <v>49</v>
      </c>
      <c r="E7" s="23" t="s">
        <v>89</v>
      </c>
      <c r="F7" s="24" t="s">
        <v>90</v>
      </c>
      <c r="G7" s="24" t="s">
        <v>91</v>
      </c>
      <c r="H7" s="24" t="s">
        <v>41</v>
      </c>
      <c r="I7" s="24" t="s">
        <v>92</v>
      </c>
    </row>
    <row r="8" spans="1:9" ht="25.5" x14ac:dyDescent="0.25">
      <c r="A8" s="13">
        <v>8</v>
      </c>
      <c r="B8" s="13"/>
      <c r="C8" s="13"/>
      <c r="D8" s="13" t="s">
        <v>28</v>
      </c>
      <c r="E8" s="10"/>
      <c r="F8" s="11"/>
      <c r="G8" s="11"/>
      <c r="H8" s="11"/>
      <c r="I8" s="11"/>
    </row>
    <row r="9" spans="1:9" x14ac:dyDescent="0.25">
      <c r="A9" s="13"/>
      <c r="B9" s="18">
        <v>84</v>
      </c>
      <c r="C9" s="18"/>
      <c r="D9" s="18" t="s">
        <v>34</v>
      </c>
      <c r="E9" s="10"/>
      <c r="F9" s="11"/>
      <c r="G9" s="11"/>
      <c r="H9" s="11"/>
      <c r="I9" s="11"/>
    </row>
    <row r="10" spans="1:9" ht="25.5" x14ac:dyDescent="0.25">
      <c r="A10" s="14"/>
      <c r="B10" s="14"/>
      <c r="C10" s="15">
        <v>81</v>
      </c>
      <c r="D10" s="19" t="s">
        <v>35</v>
      </c>
      <c r="E10" s="10"/>
      <c r="F10" s="11"/>
      <c r="G10" s="11"/>
      <c r="H10" s="11"/>
      <c r="I10" s="11"/>
    </row>
    <row r="11" spans="1:9" ht="25.5" x14ac:dyDescent="0.25">
      <c r="A11" s="16">
        <v>5</v>
      </c>
      <c r="B11" s="17"/>
      <c r="C11" s="17"/>
      <c r="D11" s="29" t="s">
        <v>29</v>
      </c>
      <c r="E11" s="10"/>
      <c r="F11" s="11"/>
      <c r="G11" s="11"/>
      <c r="H11" s="11"/>
      <c r="I11" s="11"/>
    </row>
    <row r="12" spans="1:9" ht="25.5" x14ac:dyDescent="0.25">
      <c r="A12" s="18"/>
      <c r="B12" s="18">
        <v>54</v>
      </c>
      <c r="C12" s="18"/>
      <c r="D12" s="30" t="s">
        <v>36</v>
      </c>
      <c r="E12" s="10"/>
      <c r="F12" s="11"/>
      <c r="G12" s="11"/>
      <c r="H12" s="11"/>
      <c r="I12" s="12"/>
    </row>
    <row r="13" spans="1:9" x14ac:dyDescent="0.25">
      <c r="A13" s="18"/>
      <c r="B13" s="18"/>
      <c r="C13" s="15">
        <v>11</v>
      </c>
      <c r="D13" s="15" t="s">
        <v>18</v>
      </c>
      <c r="E13" s="10"/>
      <c r="F13" s="11"/>
      <c r="G13" s="11"/>
      <c r="H13" s="11"/>
      <c r="I13" s="12"/>
    </row>
    <row r="14" spans="1:9" x14ac:dyDescent="0.25">
      <c r="A14" s="18"/>
      <c r="B14" s="18"/>
      <c r="C14" s="15">
        <v>31</v>
      </c>
      <c r="D14" s="15" t="s">
        <v>37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F1"/>
    </sheetView>
  </sheetViews>
  <sheetFormatPr defaultRowHeight="15" x14ac:dyDescent="0.25"/>
  <cols>
    <col min="1" max="6" width="25.7109375" customWidth="1"/>
  </cols>
  <sheetData>
    <row r="1" spans="1:6" ht="33" customHeight="1" x14ac:dyDescent="0.25">
      <c r="A1" s="128" t="s">
        <v>86</v>
      </c>
      <c r="B1" s="128"/>
      <c r="C1" s="128"/>
      <c r="D1" s="128"/>
      <c r="E1" s="128"/>
      <c r="F1" s="128"/>
    </row>
    <row r="2" spans="1:6" ht="18" x14ac:dyDescent="0.25">
      <c r="A2" s="28"/>
      <c r="B2" s="28"/>
      <c r="C2" s="28"/>
      <c r="D2" s="28"/>
      <c r="E2" s="28"/>
      <c r="F2" s="28"/>
    </row>
    <row r="3" spans="1:6" ht="15.75" x14ac:dyDescent="0.25">
      <c r="A3" s="128" t="s">
        <v>30</v>
      </c>
      <c r="B3" s="128"/>
      <c r="C3" s="128"/>
      <c r="D3" s="128"/>
      <c r="E3" s="128"/>
      <c r="F3" s="128"/>
    </row>
    <row r="4" spans="1:6" ht="18" x14ac:dyDescent="0.25">
      <c r="A4" s="28"/>
      <c r="B4" s="28"/>
      <c r="C4" s="28"/>
      <c r="D4" s="28"/>
      <c r="E4" s="6"/>
      <c r="F4" s="6"/>
    </row>
    <row r="5" spans="1:6" ht="15.75" x14ac:dyDescent="0.25">
      <c r="A5" s="128" t="s">
        <v>105</v>
      </c>
      <c r="B5" s="128"/>
      <c r="C5" s="128"/>
      <c r="D5" s="128"/>
      <c r="E5" s="128"/>
      <c r="F5" s="128"/>
    </row>
    <row r="6" spans="1:6" ht="18" x14ac:dyDescent="0.25">
      <c r="A6" s="28"/>
      <c r="B6" s="28"/>
      <c r="C6" s="28"/>
      <c r="D6" s="28"/>
      <c r="E6" s="6"/>
      <c r="F6" s="6"/>
    </row>
    <row r="7" spans="1:6" ht="25.5" x14ac:dyDescent="0.25">
      <c r="A7" s="23" t="s">
        <v>88</v>
      </c>
      <c r="B7" s="23" t="s">
        <v>89</v>
      </c>
      <c r="C7" s="24" t="s">
        <v>90</v>
      </c>
      <c r="D7" s="24" t="s">
        <v>91</v>
      </c>
      <c r="E7" s="24" t="s">
        <v>41</v>
      </c>
      <c r="F7" s="24" t="s">
        <v>92</v>
      </c>
    </row>
    <row r="8" spans="1:6" ht="25.5" x14ac:dyDescent="0.25">
      <c r="A8" s="13" t="s">
        <v>106</v>
      </c>
      <c r="B8" s="10"/>
      <c r="C8" s="11"/>
      <c r="D8" s="11"/>
      <c r="E8" s="11"/>
      <c r="F8" s="11"/>
    </row>
    <row r="9" spans="1:6" ht="27.75" customHeight="1" x14ac:dyDescent="0.25">
      <c r="A9" s="13" t="s">
        <v>107</v>
      </c>
      <c r="B9" s="10"/>
      <c r="C9" s="11"/>
      <c r="D9" s="11"/>
      <c r="E9" s="11"/>
      <c r="F9" s="11"/>
    </row>
    <row r="10" spans="1:6" ht="24" customHeight="1" x14ac:dyDescent="0.25">
      <c r="A10" s="19" t="s">
        <v>108</v>
      </c>
      <c r="B10" s="10"/>
      <c r="C10" s="11"/>
      <c r="D10" s="11"/>
      <c r="E10" s="11"/>
      <c r="F10" s="11"/>
    </row>
    <row r="11" spans="1:6" x14ac:dyDescent="0.25">
      <c r="A11" s="19"/>
      <c r="B11" s="10"/>
      <c r="C11" s="11"/>
      <c r="D11" s="11"/>
      <c r="E11" s="11"/>
      <c r="F11" s="11"/>
    </row>
    <row r="12" spans="1:6" ht="15" customHeight="1" x14ac:dyDescent="0.25">
      <c r="A12" s="13" t="s">
        <v>109</v>
      </c>
      <c r="B12" s="10"/>
      <c r="C12" s="11"/>
      <c r="D12" s="11"/>
      <c r="E12" s="11"/>
      <c r="F12" s="11"/>
    </row>
    <row r="13" spans="1:6" ht="18.75" customHeight="1" x14ac:dyDescent="0.25">
      <c r="A13" s="29" t="s">
        <v>93</v>
      </c>
      <c r="B13" s="10"/>
      <c r="C13" s="11"/>
      <c r="D13" s="11"/>
      <c r="E13" s="11"/>
      <c r="F13" s="11"/>
    </row>
    <row r="14" spans="1:6" x14ac:dyDescent="0.25">
      <c r="A14" s="15" t="s">
        <v>94</v>
      </c>
      <c r="B14" s="10"/>
      <c r="C14" s="11"/>
      <c r="D14" s="11"/>
      <c r="E14" s="11"/>
      <c r="F14" s="12"/>
    </row>
    <row r="15" spans="1:6" ht="20.25" customHeight="1" x14ac:dyDescent="0.25">
      <c r="A15" s="29" t="s">
        <v>96</v>
      </c>
      <c r="B15" s="10"/>
      <c r="C15" s="11"/>
      <c r="D15" s="11"/>
      <c r="E15" s="11"/>
      <c r="F15" s="12"/>
    </row>
    <row r="16" spans="1:6" x14ac:dyDescent="0.25">
      <c r="A16" s="15" t="s">
        <v>97</v>
      </c>
      <c r="B16" s="10"/>
      <c r="C16" s="11"/>
      <c r="D16" s="11"/>
      <c r="E16" s="11"/>
      <c r="F16" s="12"/>
    </row>
  </sheetData>
  <mergeCells count="3">
    <mergeCell ref="A1:F1"/>
    <mergeCell ref="A3:F3"/>
    <mergeCell ref="A5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abSelected="1" topLeftCell="A31" workbookViewId="0">
      <selection sqref="A1:I4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  <col min="11" max="11" width="13.7109375" customWidth="1"/>
    <col min="12" max="12" width="11" customWidth="1"/>
  </cols>
  <sheetData>
    <row r="1" spans="1:12" ht="42" customHeight="1" x14ac:dyDescent="0.25">
      <c r="A1" s="153" t="s">
        <v>124</v>
      </c>
      <c r="B1" s="154"/>
      <c r="C1" s="154"/>
      <c r="D1" s="154"/>
      <c r="E1" s="154"/>
      <c r="F1" s="154"/>
      <c r="G1" s="154"/>
      <c r="H1" s="154"/>
      <c r="I1" s="155"/>
    </row>
    <row r="2" spans="1:12" ht="18" x14ac:dyDescent="0.25">
      <c r="A2" s="65"/>
      <c r="B2" s="28"/>
      <c r="C2" s="28"/>
      <c r="D2" s="28"/>
      <c r="E2" s="28"/>
      <c r="F2" s="28"/>
      <c r="G2" s="28"/>
      <c r="H2" s="6"/>
      <c r="I2" s="66" t="s">
        <v>50</v>
      </c>
    </row>
    <row r="3" spans="1:12" ht="18" customHeight="1" x14ac:dyDescent="0.25">
      <c r="A3" s="156" t="s">
        <v>110</v>
      </c>
      <c r="B3" s="157"/>
      <c r="C3" s="157"/>
      <c r="D3" s="157"/>
      <c r="E3" s="157"/>
      <c r="F3" s="157"/>
      <c r="G3" s="157"/>
      <c r="H3" s="157"/>
      <c r="I3" s="158"/>
    </row>
    <row r="4" spans="1:12" ht="18" x14ac:dyDescent="0.25">
      <c r="A4" s="65"/>
      <c r="B4" s="28"/>
      <c r="C4" s="28"/>
      <c r="D4" s="28"/>
      <c r="E4" s="28"/>
      <c r="F4" s="28"/>
      <c r="G4" s="28"/>
      <c r="H4" s="6"/>
      <c r="I4" s="66"/>
    </row>
    <row r="5" spans="1:12" ht="25.5" x14ac:dyDescent="0.25">
      <c r="A5" s="159" t="s">
        <v>31</v>
      </c>
      <c r="B5" s="160"/>
      <c r="C5" s="161"/>
      <c r="D5" s="23" t="s">
        <v>32</v>
      </c>
      <c r="E5" s="23" t="s">
        <v>89</v>
      </c>
      <c r="F5" s="24" t="s">
        <v>90</v>
      </c>
      <c r="G5" s="24" t="s">
        <v>91</v>
      </c>
      <c r="H5" s="24" t="s">
        <v>41</v>
      </c>
      <c r="I5" s="67" t="s">
        <v>92</v>
      </c>
    </row>
    <row r="6" spans="1:12" ht="25.5" x14ac:dyDescent="0.25">
      <c r="A6" s="150" t="s">
        <v>58</v>
      </c>
      <c r="B6" s="151"/>
      <c r="C6" s="152"/>
      <c r="D6" s="104" t="s">
        <v>59</v>
      </c>
      <c r="E6" s="51">
        <f>(E8+E11+E17+E40)</f>
        <v>437592.21</v>
      </c>
      <c r="F6" s="45">
        <f>SUM(F8,F11,F17,F40)</f>
        <v>494599</v>
      </c>
      <c r="G6" s="191">
        <f>SUM(G8,G11,G17)</f>
        <v>485783.69</v>
      </c>
      <c r="H6" s="45">
        <f>SUM(H8,H11,H17)</f>
        <v>457118</v>
      </c>
      <c r="I6" s="89">
        <f>(I11+I17)</f>
        <v>458961</v>
      </c>
    </row>
    <row r="7" spans="1:12" x14ac:dyDescent="0.25">
      <c r="A7" s="150" t="s">
        <v>60</v>
      </c>
      <c r="B7" s="151"/>
      <c r="C7" s="152"/>
      <c r="D7" s="104" t="s">
        <v>61</v>
      </c>
      <c r="E7" s="10"/>
      <c r="F7" s="11"/>
      <c r="G7" s="11"/>
      <c r="H7" s="11"/>
      <c r="I7" s="68"/>
    </row>
    <row r="8" spans="1:12" ht="25.5" x14ac:dyDescent="0.25">
      <c r="A8" s="162" t="s">
        <v>62</v>
      </c>
      <c r="B8" s="163"/>
      <c r="C8" s="164"/>
      <c r="D8" s="106" t="s">
        <v>63</v>
      </c>
      <c r="E8" s="45">
        <f>(E9)</f>
        <v>76</v>
      </c>
      <c r="F8" s="45">
        <f>(F9)</f>
        <v>302</v>
      </c>
      <c r="G8" s="45">
        <f>(G9)</f>
        <v>302</v>
      </c>
      <c r="H8" s="45">
        <f t="shared" ref="H8:I8" si="0">(H9)</f>
        <v>302</v>
      </c>
      <c r="I8" s="89">
        <f t="shared" si="0"/>
        <v>302</v>
      </c>
      <c r="K8" s="57"/>
      <c r="L8" s="57"/>
    </row>
    <row r="9" spans="1:12" x14ac:dyDescent="0.25">
      <c r="A9" s="171">
        <v>3</v>
      </c>
      <c r="B9" s="172"/>
      <c r="C9" s="173"/>
      <c r="D9" s="108" t="s">
        <v>21</v>
      </c>
      <c r="E9" s="10">
        <v>76</v>
      </c>
      <c r="F9" s="11">
        <v>302</v>
      </c>
      <c r="G9" s="11">
        <v>302</v>
      </c>
      <c r="H9" s="11">
        <v>302</v>
      </c>
      <c r="I9" s="68">
        <v>302</v>
      </c>
      <c r="K9" s="117"/>
      <c r="L9" s="57"/>
    </row>
    <row r="10" spans="1:12" ht="25.5" x14ac:dyDescent="0.25">
      <c r="A10" s="171">
        <v>32</v>
      </c>
      <c r="B10" s="172"/>
      <c r="C10" s="173"/>
      <c r="D10" s="108" t="s">
        <v>64</v>
      </c>
      <c r="E10" s="10">
        <v>76.19</v>
      </c>
      <c r="F10" s="11">
        <v>302</v>
      </c>
      <c r="G10" s="11">
        <v>302</v>
      </c>
      <c r="H10" s="11">
        <v>302</v>
      </c>
      <c r="I10" s="68">
        <v>302</v>
      </c>
      <c r="K10" s="117"/>
      <c r="L10" s="116"/>
    </row>
    <row r="11" spans="1:12" x14ac:dyDescent="0.25">
      <c r="A11" s="150" t="s">
        <v>65</v>
      </c>
      <c r="B11" s="151"/>
      <c r="C11" s="152"/>
      <c r="D11" s="104" t="s">
        <v>68</v>
      </c>
      <c r="E11" s="51">
        <f>(E12)</f>
        <v>236885.28</v>
      </c>
      <c r="F11" s="51">
        <f>(F12)</f>
        <v>305478</v>
      </c>
      <c r="G11" s="51">
        <f t="shared" ref="G11" si="1">(G12)</f>
        <v>307207</v>
      </c>
      <c r="H11" s="51">
        <f>(H12)</f>
        <v>307340</v>
      </c>
      <c r="I11" s="90">
        <f>(I12)</f>
        <v>309183</v>
      </c>
      <c r="J11" s="57"/>
      <c r="K11" s="57"/>
      <c r="L11" s="116"/>
    </row>
    <row r="12" spans="1:12" ht="27.75" customHeight="1" x14ac:dyDescent="0.25">
      <c r="A12" s="162" t="s">
        <v>66</v>
      </c>
      <c r="B12" s="163"/>
      <c r="C12" s="164"/>
      <c r="D12" s="104" t="s">
        <v>67</v>
      </c>
      <c r="E12" s="51">
        <f>(E13)</f>
        <v>236885.28</v>
      </c>
      <c r="F12" s="51">
        <f>(F13)</f>
        <v>305478</v>
      </c>
      <c r="G12" s="45">
        <f>(G13)</f>
        <v>307207</v>
      </c>
      <c r="H12" s="45">
        <f>SUM(H13:H15)</f>
        <v>307340</v>
      </c>
      <c r="I12" s="89">
        <f>SUM(I13:I15)</f>
        <v>309183</v>
      </c>
      <c r="J12" s="119"/>
      <c r="K12" s="121"/>
      <c r="L12" s="116"/>
    </row>
    <row r="13" spans="1:12" x14ac:dyDescent="0.25">
      <c r="A13" s="165">
        <v>3</v>
      </c>
      <c r="B13" s="166"/>
      <c r="C13" s="167"/>
      <c r="D13" s="108" t="s">
        <v>21</v>
      </c>
      <c r="E13" s="10">
        <f>SUM(E14:E16)</f>
        <v>236885.28</v>
      </c>
      <c r="F13" s="10">
        <f>SUM(F14:F16)</f>
        <v>305478</v>
      </c>
      <c r="G13" s="11">
        <v>307207</v>
      </c>
      <c r="H13" s="11">
        <v>254208</v>
      </c>
      <c r="I13" s="68">
        <v>255457</v>
      </c>
      <c r="J13" s="119"/>
      <c r="K13" s="122"/>
      <c r="L13" s="123"/>
    </row>
    <row r="14" spans="1:12" x14ac:dyDescent="0.25">
      <c r="A14" s="168">
        <v>31</v>
      </c>
      <c r="B14" s="169"/>
      <c r="C14" s="170"/>
      <c r="D14" s="108" t="s">
        <v>22</v>
      </c>
      <c r="E14" s="10">
        <v>235721.3</v>
      </c>
      <c r="F14" s="10">
        <v>305478</v>
      </c>
      <c r="G14" s="11">
        <v>307207</v>
      </c>
      <c r="H14" s="11">
        <v>9603</v>
      </c>
      <c r="I14" s="68">
        <v>9936</v>
      </c>
      <c r="J14" s="119"/>
      <c r="K14" s="121"/>
      <c r="L14" s="116"/>
    </row>
    <row r="15" spans="1:12" x14ac:dyDescent="0.25">
      <c r="A15" s="168">
        <v>32</v>
      </c>
      <c r="B15" s="169"/>
      <c r="C15" s="170"/>
      <c r="D15" s="108" t="s">
        <v>33</v>
      </c>
      <c r="E15" s="10">
        <v>875.97</v>
      </c>
      <c r="F15" s="10"/>
      <c r="G15" s="11"/>
      <c r="H15" s="11">
        <v>43529</v>
      </c>
      <c r="I15" s="68">
        <v>43790</v>
      </c>
      <c r="J15" s="119"/>
      <c r="K15" s="121"/>
      <c r="L15" s="116"/>
    </row>
    <row r="16" spans="1:12" x14ac:dyDescent="0.25">
      <c r="A16" s="109">
        <v>34</v>
      </c>
      <c r="B16" s="110"/>
      <c r="C16" s="111"/>
      <c r="D16" s="108" t="s">
        <v>53</v>
      </c>
      <c r="E16" s="10">
        <v>288.01</v>
      </c>
      <c r="F16" s="10"/>
      <c r="G16" s="11"/>
      <c r="H16" s="11"/>
      <c r="I16" s="68"/>
      <c r="J16" s="119"/>
      <c r="K16" s="121"/>
      <c r="L16" s="116"/>
    </row>
    <row r="17" spans="1:16" ht="23.25" customHeight="1" x14ac:dyDescent="0.25">
      <c r="A17" s="150" t="s">
        <v>69</v>
      </c>
      <c r="B17" s="151"/>
      <c r="C17" s="152"/>
      <c r="D17" s="104" t="s">
        <v>70</v>
      </c>
      <c r="E17" s="51">
        <f>(E18+E23+E27+E31+E47)</f>
        <v>154517.35999999999</v>
      </c>
      <c r="F17" s="45">
        <f>(F18+F23+F28+F31+F37)</f>
        <v>178832</v>
      </c>
      <c r="G17" s="191">
        <f>(G18+G23+G28+G31+G37)</f>
        <v>178274.69</v>
      </c>
      <c r="H17" s="45">
        <f>(H18+H23+H28+H37)</f>
        <v>149476</v>
      </c>
      <c r="I17" s="89">
        <f>(I8+I18+I23+I27+I31+I37)</f>
        <v>149778</v>
      </c>
      <c r="J17" s="119"/>
      <c r="K17" s="117"/>
      <c r="L17" s="116"/>
    </row>
    <row r="18" spans="1:16" ht="15" customHeight="1" x14ac:dyDescent="0.25">
      <c r="A18" s="162" t="s">
        <v>71</v>
      </c>
      <c r="B18" s="163"/>
      <c r="C18" s="164"/>
      <c r="D18" s="106" t="s">
        <v>18</v>
      </c>
      <c r="E18" s="51">
        <f>(E19+E21)</f>
        <v>74661.89</v>
      </c>
      <c r="F18" s="51">
        <f>(F19+F21)</f>
        <v>66892</v>
      </c>
      <c r="G18" s="45">
        <f>(G19+G21)</f>
        <v>66892</v>
      </c>
      <c r="H18" s="45">
        <f>(H19+H21)</f>
        <v>66892</v>
      </c>
      <c r="I18" s="89">
        <f>(I19+I21)</f>
        <v>66892</v>
      </c>
      <c r="J18" s="119"/>
      <c r="K18" s="122"/>
      <c r="L18" s="123"/>
    </row>
    <row r="19" spans="1:16" x14ac:dyDescent="0.25">
      <c r="A19" s="165">
        <v>3</v>
      </c>
      <c r="B19" s="166"/>
      <c r="C19" s="167"/>
      <c r="D19" s="108" t="s">
        <v>21</v>
      </c>
      <c r="E19" s="10">
        <v>56436.43</v>
      </c>
      <c r="F19" s="10">
        <f>SUM(F20)</f>
        <v>65565</v>
      </c>
      <c r="G19" s="11">
        <v>65193</v>
      </c>
      <c r="H19" s="11">
        <v>65193</v>
      </c>
      <c r="I19" s="68">
        <v>65193</v>
      </c>
      <c r="J19" s="119"/>
      <c r="K19" s="121"/>
      <c r="L19" s="116"/>
      <c r="M19" s="96"/>
      <c r="N19" s="47"/>
      <c r="O19" s="48"/>
      <c r="P19" s="46"/>
    </row>
    <row r="20" spans="1:16" x14ac:dyDescent="0.25">
      <c r="A20" s="168">
        <v>32</v>
      </c>
      <c r="B20" s="169"/>
      <c r="C20" s="170"/>
      <c r="D20" s="108" t="s">
        <v>33</v>
      </c>
      <c r="E20" s="10">
        <v>56436.43</v>
      </c>
      <c r="F20" s="10">
        <v>65565</v>
      </c>
      <c r="G20" s="11">
        <v>65193</v>
      </c>
      <c r="H20" s="11">
        <v>65193</v>
      </c>
      <c r="I20" s="68">
        <v>65193</v>
      </c>
      <c r="J20" s="119"/>
      <c r="K20" s="121"/>
      <c r="L20" s="116"/>
    </row>
    <row r="21" spans="1:16" ht="25.5" x14ac:dyDescent="0.25">
      <c r="A21" s="165">
        <v>4</v>
      </c>
      <c r="B21" s="166"/>
      <c r="C21" s="167"/>
      <c r="D21" s="108" t="s">
        <v>23</v>
      </c>
      <c r="E21" s="10">
        <v>18225.46</v>
      </c>
      <c r="F21" s="10">
        <v>1327</v>
      </c>
      <c r="G21" s="11">
        <v>1699</v>
      </c>
      <c r="H21" s="11">
        <v>1699</v>
      </c>
      <c r="I21" s="68">
        <v>1699</v>
      </c>
      <c r="J21" s="119"/>
      <c r="K21" s="121"/>
      <c r="L21" s="116"/>
    </row>
    <row r="22" spans="1:16" ht="25.5" x14ac:dyDescent="0.25">
      <c r="A22" s="168">
        <v>42</v>
      </c>
      <c r="B22" s="169"/>
      <c r="C22" s="170"/>
      <c r="D22" s="108" t="s">
        <v>47</v>
      </c>
      <c r="E22" s="11">
        <v>18225.46</v>
      </c>
      <c r="F22" s="10">
        <v>1327</v>
      </c>
      <c r="G22" s="11">
        <v>1699</v>
      </c>
      <c r="H22" s="11">
        <v>1699</v>
      </c>
      <c r="I22" s="68">
        <v>1699</v>
      </c>
      <c r="J22" s="119"/>
      <c r="K22" s="121"/>
      <c r="L22" s="116"/>
    </row>
    <row r="23" spans="1:16" ht="15" customHeight="1" x14ac:dyDescent="0.25">
      <c r="A23" s="162" t="s">
        <v>72</v>
      </c>
      <c r="B23" s="163"/>
      <c r="C23" s="164"/>
      <c r="D23" s="106" t="s">
        <v>18</v>
      </c>
      <c r="E23" s="45">
        <f>(E24)</f>
        <v>67877.23</v>
      </c>
      <c r="F23" s="51">
        <f>(F24)</f>
        <v>75123</v>
      </c>
      <c r="G23" s="191">
        <f>SUM(G25,G26)</f>
        <v>77376.69</v>
      </c>
      <c r="H23" s="45">
        <f>(H24)</f>
        <v>75123</v>
      </c>
      <c r="I23" s="89">
        <f>(I24)</f>
        <v>75123</v>
      </c>
      <c r="J23" s="119"/>
      <c r="K23" s="121"/>
      <c r="L23" s="116"/>
    </row>
    <row r="24" spans="1:16" x14ac:dyDescent="0.25">
      <c r="A24" s="165">
        <v>3</v>
      </c>
      <c r="B24" s="166"/>
      <c r="C24" s="167"/>
      <c r="D24" s="108" t="s">
        <v>21</v>
      </c>
      <c r="E24" s="10">
        <f>SUM(E25:E26)</f>
        <v>67877.23</v>
      </c>
      <c r="F24" s="10">
        <f>SUM(F25:F26)</f>
        <v>75123</v>
      </c>
      <c r="G24" s="11">
        <v>75123</v>
      </c>
      <c r="H24" s="11">
        <v>75123</v>
      </c>
      <c r="I24" s="68">
        <v>75123</v>
      </c>
      <c r="J24" s="119"/>
      <c r="K24" s="122"/>
      <c r="L24" s="123"/>
    </row>
    <row r="25" spans="1:16" x14ac:dyDescent="0.25">
      <c r="A25" s="168">
        <v>32</v>
      </c>
      <c r="B25" s="169"/>
      <c r="C25" s="170"/>
      <c r="D25" s="108" t="s">
        <v>33</v>
      </c>
      <c r="E25" s="11">
        <v>66793.039999999994</v>
      </c>
      <c r="F25" s="10">
        <v>74061</v>
      </c>
      <c r="G25" s="55">
        <v>76381.69</v>
      </c>
      <c r="H25" s="11">
        <v>74128</v>
      </c>
      <c r="I25" s="68">
        <v>74128</v>
      </c>
      <c r="J25" s="119"/>
      <c r="K25" s="121"/>
      <c r="L25" s="116"/>
    </row>
    <row r="26" spans="1:16" x14ac:dyDescent="0.25">
      <c r="A26" s="109">
        <v>34</v>
      </c>
      <c r="B26" s="110"/>
      <c r="C26" s="111"/>
      <c r="D26" s="108" t="s">
        <v>53</v>
      </c>
      <c r="E26" s="11">
        <v>1084.19</v>
      </c>
      <c r="F26" s="10">
        <v>1062</v>
      </c>
      <c r="G26" s="11">
        <v>995</v>
      </c>
      <c r="H26" s="11">
        <v>995</v>
      </c>
      <c r="I26" s="68">
        <v>995</v>
      </c>
      <c r="J26" s="119"/>
      <c r="K26" s="121"/>
      <c r="L26" s="116"/>
    </row>
    <row r="27" spans="1:16" x14ac:dyDescent="0.25">
      <c r="A27" s="162" t="s">
        <v>73</v>
      </c>
      <c r="B27" s="163"/>
      <c r="C27" s="164"/>
      <c r="D27" s="106" t="s">
        <v>74</v>
      </c>
      <c r="E27" s="45">
        <f>(E28)</f>
        <v>203.44000000000003</v>
      </c>
      <c r="F27" s="51">
        <f>(F28)</f>
        <v>7062</v>
      </c>
      <c r="G27" s="45">
        <f>(G28)</f>
        <v>7063</v>
      </c>
      <c r="H27" s="45">
        <v>7063</v>
      </c>
      <c r="I27" s="89">
        <v>7063</v>
      </c>
      <c r="J27" s="119"/>
      <c r="K27" s="121"/>
      <c r="L27" s="116"/>
    </row>
    <row r="28" spans="1:16" x14ac:dyDescent="0.25">
      <c r="A28" s="165">
        <v>3</v>
      </c>
      <c r="B28" s="166"/>
      <c r="C28" s="167"/>
      <c r="D28" s="108" t="s">
        <v>21</v>
      </c>
      <c r="E28" s="10">
        <f>SUM(E29:E30)</f>
        <v>203.44000000000003</v>
      </c>
      <c r="F28" s="10">
        <f>SUM(F29:F30)</f>
        <v>7062</v>
      </c>
      <c r="G28" s="11">
        <f>SUM(G29:G30)</f>
        <v>7063</v>
      </c>
      <c r="H28" s="11">
        <f>SUM(H29:H30)</f>
        <v>7063</v>
      </c>
      <c r="I28" s="89">
        <f>SUM(I29:I30)</f>
        <v>7063</v>
      </c>
      <c r="J28" s="119"/>
      <c r="K28" s="122"/>
      <c r="L28" s="123"/>
    </row>
    <row r="29" spans="1:16" x14ac:dyDescent="0.25">
      <c r="A29" s="168">
        <v>32</v>
      </c>
      <c r="B29" s="169"/>
      <c r="C29" s="170"/>
      <c r="D29" s="108" t="s">
        <v>33</v>
      </c>
      <c r="E29" s="11">
        <v>203.33</v>
      </c>
      <c r="F29" s="10">
        <v>7032</v>
      </c>
      <c r="G29" s="11">
        <v>7033</v>
      </c>
      <c r="H29" s="11">
        <v>7033</v>
      </c>
      <c r="I29" s="68">
        <v>7033</v>
      </c>
      <c r="J29" s="119"/>
      <c r="K29" s="121"/>
      <c r="L29" s="116"/>
    </row>
    <row r="30" spans="1:16" ht="25.5" customHeight="1" x14ac:dyDescent="0.25">
      <c r="A30" s="109">
        <v>34</v>
      </c>
      <c r="B30" s="110"/>
      <c r="C30" s="111"/>
      <c r="D30" s="108" t="s">
        <v>53</v>
      </c>
      <c r="E30" s="58">
        <v>0.11</v>
      </c>
      <c r="F30" s="87">
        <v>30</v>
      </c>
      <c r="G30" s="63">
        <v>30</v>
      </c>
      <c r="H30" s="63">
        <v>30</v>
      </c>
      <c r="I30" s="92">
        <v>30</v>
      </c>
      <c r="J30" s="57"/>
      <c r="K30" s="102"/>
      <c r="L30" s="116"/>
    </row>
    <row r="31" spans="1:16" ht="25.5" customHeight="1" x14ac:dyDescent="0.25">
      <c r="A31" s="162" t="s">
        <v>75</v>
      </c>
      <c r="B31" s="163"/>
      <c r="C31" s="164"/>
      <c r="D31" s="106" t="s">
        <v>76</v>
      </c>
      <c r="E31" s="61">
        <f>(E32+E34)</f>
        <v>11774.8</v>
      </c>
      <c r="F31" s="88">
        <f>SUM(F32,F34)</f>
        <v>26545</v>
      </c>
      <c r="G31" s="61">
        <f>(G32+G34)</f>
        <v>26545</v>
      </c>
      <c r="H31" s="11"/>
      <c r="I31" s="92"/>
      <c r="J31" s="57"/>
      <c r="K31" s="124"/>
      <c r="L31" s="123"/>
    </row>
    <row r="32" spans="1:16" x14ac:dyDescent="0.25">
      <c r="A32" s="165">
        <v>3</v>
      </c>
      <c r="B32" s="166"/>
      <c r="C32" s="167"/>
      <c r="D32" s="108" t="s">
        <v>21</v>
      </c>
      <c r="E32" s="87">
        <f>(E33)</f>
        <v>1592.88</v>
      </c>
      <c r="F32" s="87">
        <f>(F33)</f>
        <v>5309</v>
      </c>
      <c r="G32" s="63">
        <f>(G33)</f>
        <v>5309</v>
      </c>
      <c r="H32" s="11"/>
      <c r="I32" s="92"/>
      <c r="J32" s="57"/>
      <c r="K32" s="102"/>
      <c r="L32" s="116"/>
    </row>
    <row r="33" spans="1:12" x14ac:dyDescent="0.25">
      <c r="A33" s="168">
        <v>32</v>
      </c>
      <c r="B33" s="169"/>
      <c r="C33" s="170"/>
      <c r="D33" s="108" t="s">
        <v>33</v>
      </c>
      <c r="E33" s="63">
        <v>1592.88</v>
      </c>
      <c r="F33" s="87">
        <v>5309</v>
      </c>
      <c r="G33" s="63">
        <v>5309</v>
      </c>
      <c r="H33" s="11"/>
      <c r="I33" s="92"/>
      <c r="J33" s="57"/>
      <c r="K33" s="102"/>
      <c r="L33" s="116"/>
    </row>
    <row r="34" spans="1:12" ht="25.5" x14ac:dyDescent="0.25">
      <c r="A34" s="165">
        <v>4</v>
      </c>
      <c r="B34" s="166"/>
      <c r="C34" s="167"/>
      <c r="D34" s="108" t="s">
        <v>23</v>
      </c>
      <c r="E34" s="88">
        <f>SUM(E35:E36)</f>
        <v>10181.92</v>
      </c>
      <c r="F34" s="88">
        <f>SUM(F35:F36)</f>
        <v>21236</v>
      </c>
      <c r="G34" s="63">
        <f>(G35)</f>
        <v>21236</v>
      </c>
      <c r="H34" s="11"/>
      <c r="I34" s="92"/>
      <c r="J34" s="57"/>
      <c r="K34" s="102"/>
      <c r="L34" s="116"/>
    </row>
    <row r="35" spans="1:12" ht="25.5" x14ac:dyDescent="0.25">
      <c r="A35" s="168">
        <v>42</v>
      </c>
      <c r="B35" s="169"/>
      <c r="C35" s="170"/>
      <c r="D35" s="108" t="s">
        <v>47</v>
      </c>
      <c r="E35" s="63">
        <v>10181.92</v>
      </c>
      <c r="F35" s="87">
        <v>21236</v>
      </c>
      <c r="G35" s="63">
        <v>21236</v>
      </c>
      <c r="H35" s="11"/>
      <c r="I35" s="92"/>
      <c r="J35" s="57"/>
      <c r="K35" s="102"/>
      <c r="L35" s="116"/>
    </row>
    <row r="36" spans="1:12" ht="25.5" x14ac:dyDescent="0.25">
      <c r="A36" s="168">
        <v>45</v>
      </c>
      <c r="B36" s="169"/>
      <c r="C36" s="170"/>
      <c r="D36" s="108" t="s">
        <v>79</v>
      </c>
      <c r="E36" s="58">
        <v>0</v>
      </c>
      <c r="F36" s="87"/>
      <c r="G36" s="63"/>
      <c r="H36" s="11"/>
      <c r="I36" s="92"/>
      <c r="J36" s="57"/>
      <c r="K36" s="102"/>
      <c r="L36" s="116"/>
    </row>
    <row r="37" spans="1:12" ht="25.5" x14ac:dyDescent="0.25">
      <c r="A37" s="162" t="s">
        <v>77</v>
      </c>
      <c r="B37" s="163"/>
      <c r="C37" s="164"/>
      <c r="D37" s="106" t="s">
        <v>78</v>
      </c>
      <c r="E37" s="58">
        <v>0</v>
      </c>
      <c r="F37" s="61">
        <f>(F38)</f>
        <v>3210</v>
      </c>
      <c r="G37" s="61">
        <f>(G38)</f>
        <v>398</v>
      </c>
      <c r="H37" s="61">
        <f>(H38)</f>
        <v>398</v>
      </c>
      <c r="I37" s="91">
        <f>(I38)</f>
        <v>398</v>
      </c>
      <c r="J37" s="57"/>
      <c r="K37" s="102"/>
      <c r="L37" s="116"/>
    </row>
    <row r="38" spans="1:12" x14ac:dyDescent="0.25">
      <c r="A38" s="165">
        <v>3</v>
      </c>
      <c r="B38" s="166"/>
      <c r="C38" s="167"/>
      <c r="D38" s="108" t="s">
        <v>21</v>
      </c>
      <c r="E38" s="58">
        <v>0</v>
      </c>
      <c r="F38" s="63">
        <f>(F39)</f>
        <v>3210</v>
      </c>
      <c r="G38" s="63">
        <v>398</v>
      </c>
      <c r="H38" s="63">
        <v>398</v>
      </c>
      <c r="I38" s="92">
        <v>398</v>
      </c>
      <c r="K38" s="102"/>
      <c r="L38" s="116"/>
    </row>
    <row r="39" spans="1:12" ht="18.75" customHeight="1" x14ac:dyDescent="0.25">
      <c r="A39" s="168">
        <v>32</v>
      </c>
      <c r="B39" s="169"/>
      <c r="C39" s="170"/>
      <c r="D39" s="108" t="s">
        <v>33</v>
      </c>
      <c r="E39" s="58">
        <v>0</v>
      </c>
      <c r="F39" s="63">
        <v>3210</v>
      </c>
      <c r="G39" s="63">
        <v>398</v>
      </c>
      <c r="H39" s="63">
        <v>398</v>
      </c>
      <c r="I39" s="92">
        <v>398</v>
      </c>
      <c r="K39" s="102"/>
      <c r="L39" s="116"/>
    </row>
    <row r="40" spans="1:12" ht="18.75" customHeight="1" x14ac:dyDescent="0.25">
      <c r="A40" s="174" t="s">
        <v>80</v>
      </c>
      <c r="B40" s="175"/>
      <c r="C40" s="176"/>
      <c r="D40" s="104" t="s">
        <v>81</v>
      </c>
      <c r="E40" s="61">
        <f>(E41)</f>
        <v>46113.57</v>
      </c>
      <c r="F40" s="61">
        <f>SUM(F42,F44)</f>
        <v>9987</v>
      </c>
      <c r="G40" s="63">
        <v>0</v>
      </c>
      <c r="H40" s="11"/>
      <c r="I40" s="92"/>
      <c r="K40" s="102"/>
      <c r="L40" s="116"/>
    </row>
    <row r="41" spans="1:12" ht="25.5" x14ac:dyDescent="0.25">
      <c r="A41" s="162" t="s">
        <v>72</v>
      </c>
      <c r="B41" s="163"/>
      <c r="C41" s="164"/>
      <c r="D41" s="106" t="s">
        <v>82</v>
      </c>
      <c r="E41" s="61">
        <f>SUM(E43,E46)</f>
        <v>46113.57</v>
      </c>
      <c r="F41" s="61">
        <f>SUM(F43,F45)</f>
        <v>9987</v>
      </c>
      <c r="G41" s="63">
        <v>0</v>
      </c>
      <c r="H41" s="11"/>
      <c r="I41" s="92"/>
      <c r="K41" s="102"/>
      <c r="L41" s="116"/>
    </row>
    <row r="42" spans="1:12" x14ac:dyDescent="0.25">
      <c r="A42" s="100">
        <v>3</v>
      </c>
      <c r="B42" s="105"/>
      <c r="C42" s="106"/>
      <c r="D42" s="108" t="s">
        <v>21</v>
      </c>
      <c r="E42" s="58">
        <v>0</v>
      </c>
      <c r="F42" s="61">
        <f>(F43)</f>
        <v>3848</v>
      </c>
      <c r="G42" s="63">
        <v>0</v>
      </c>
      <c r="H42" s="11"/>
      <c r="I42" s="92"/>
      <c r="K42" s="102"/>
      <c r="L42" s="116"/>
    </row>
    <row r="43" spans="1:12" x14ac:dyDescent="0.25">
      <c r="A43" s="107">
        <v>32</v>
      </c>
      <c r="B43" s="105"/>
      <c r="C43" s="106"/>
      <c r="D43" s="108" t="s">
        <v>33</v>
      </c>
      <c r="E43" s="58">
        <v>0</v>
      </c>
      <c r="F43" s="63">
        <v>3848</v>
      </c>
      <c r="G43" s="63">
        <v>0</v>
      </c>
      <c r="H43" s="11"/>
      <c r="I43" s="92"/>
      <c r="K43" s="102"/>
      <c r="L43" s="116"/>
    </row>
    <row r="44" spans="1:12" ht="25.5" x14ac:dyDescent="0.25">
      <c r="A44" s="165">
        <v>4</v>
      </c>
      <c r="B44" s="166"/>
      <c r="C44" s="167"/>
      <c r="D44" s="108" t="s">
        <v>120</v>
      </c>
      <c r="E44" s="103">
        <v>46113.57</v>
      </c>
      <c r="F44" s="63">
        <f>(F45)</f>
        <v>6139</v>
      </c>
      <c r="G44" s="63">
        <v>0</v>
      </c>
      <c r="H44" s="11"/>
      <c r="I44" s="92"/>
      <c r="K44" s="102"/>
      <c r="L44" s="116"/>
    </row>
    <row r="45" spans="1:12" ht="25.5" x14ac:dyDescent="0.25">
      <c r="A45" s="168">
        <v>42</v>
      </c>
      <c r="B45" s="169"/>
      <c r="C45" s="170"/>
      <c r="D45" s="56" t="s">
        <v>119</v>
      </c>
      <c r="E45" s="58">
        <v>0</v>
      </c>
      <c r="F45" s="63">
        <v>6139</v>
      </c>
      <c r="G45" s="60">
        <v>0</v>
      </c>
      <c r="H45" s="11"/>
      <c r="I45" s="92"/>
      <c r="K45" s="102"/>
      <c r="L45" s="116"/>
    </row>
    <row r="46" spans="1:12" ht="25.5" x14ac:dyDescent="0.25">
      <c r="A46" s="168">
        <v>45</v>
      </c>
      <c r="B46" s="169"/>
      <c r="C46" s="170"/>
      <c r="D46" s="108" t="s">
        <v>79</v>
      </c>
      <c r="E46" s="103">
        <v>46113.57</v>
      </c>
      <c r="F46" s="87">
        <v>0</v>
      </c>
      <c r="G46" s="60">
        <v>0</v>
      </c>
      <c r="H46" s="11"/>
      <c r="I46" s="92"/>
      <c r="K46" s="102"/>
      <c r="L46" s="116"/>
    </row>
    <row r="47" spans="1:12" ht="25.5" customHeight="1" x14ac:dyDescent="0.25">
      <c r="A47" s="162" t="s">
        <v>75</v>
      </c>
      <c r="B47" s="163"/>
      <c r="C47" s="164"/>
      <c r="D47" s="106" t="s">
        <v>76</v>
      </c>
      <c r="E47" s="61">
        <f>(E48)</f>
        <v>0</v>
      </c>
      <c r="F47" s="88">
        <v>0</v>
      </c>
      <c r="G47" s="62">
        <v>0</v>
      </c>
      <c r="H47" s="63"/>
      <c r="I47" s="92"/>
      <c r="K47" s="102"/>
      <c r="L47" s="116"/>
    </row>
    <row r="48" spans="1:12" x14ac:dyDescent="0.25">
      <c r="A48" s="165">
        <v>3</v>
      </c>
      <c r="B48" s="166"/>
      <c r="C48" s="167"/>
      <c r="D48" s="108" t="s">
        <v>21</v>
      </c>
      <c r="E48" s="63"/>
      <c r="F48" s="59"/>
      <c r="G48" s="60"/>
      <c r="H48" s="58"/>
      <c r="I48" s="69"/>
      <c r="K48" s="102"/>
      <c r="L48" s="116"/>
    </row>
    <row r="49" spans="1:12" ht="15.75" thickBot="1" x14ac:dyDescent="0.3">
      <c r="A49" s="177">
        <v>32</v>
      </c>
      <c r="B49" s="178"/>
      <c r="C49" s="179"/>
      <c r="D49" s="70" t="s">
        <v>33</v>
      </c>
      <c r="E49" s="71"/>
      <c r="F49" s="72"/>
      <c r="G49" s="73"/>
      <c r="H49" s="74"/>
      <c r="I49" s="75"/>
      <c r="K49" s="102"/>
      <c r="L49" s="116"/>
    </row>
    <row r="50" spans="1:12" x14ac:dyDescent="0.25">
      <c r="E50" s="64"/>
      <c r="F50" s="64"/>
      <c r="G50" s="64"/>
      <c r="H50" s="64"/>
      <c r="I50" s="64"/>
    </row>
    <row r="51" spans="1:12" x14ac:dyDescent="0.25">
      <c r="E51" s="64"/>
      <c r="F51" s="64"/>
      <c r="G51" s="64"/>
      <c r="H51" s="64"/>
      <c r="I51" s="64"/>
    </row>
    <row r="52" spans="1:12" x14ac:dyDescent="0.25">
      <c r="E52" s="64"/>
      <c r="F52" s="64"/>
      <c r="G52" s="64"/>
      <c r="H52" s="64"/>
      <c r="I52" s="64"/>
    </row>
    <row r="53" spans="1:12" x14ac:dyDescent="0.25">
      <c r="E53" s="64"/>
      <c r="F53" s="64"/>
      <c r="G53" s="64"/>
      <c r="H53" s="64"/>
      <c r="I53" s="64"/>
    </row>
    <row r="54" spans="1:12" x14ac:dyDescent="0.25">
      <c r="E54" s="64"/>
      <c r="F54" s="64"/>
      <c r="G54" s="64"/>
      <c r="H54" s="64"/>
      <c r="I54" s="64"/>
    </row>
    <row r="55" spans="1:12" x14ac:dyDescent="0.25">
      <c r="E55" s="64"/>
      <c r="F55" s="64"/>
      <c r="G55" s="64"/>
      <c r="H55" s="64"/>
      <c r="I55" s="64"/>
    </row>
    <row r="56" spans="1:12" x14ac:dyDescent="0.25">
      <c r="E56" s="64"/>
      <c r="F56" s="64"/>
      <c r="G56" s="64"/>
      <c r="H56" s="64"/>
      <c r="I56" s="64"/>
    </row>
    <row r="57" spans="1:12" x14ac:dyDescent="0.25">
      <c r="E57" s="64"/>
      <c r="F57" s="64"/>
      <c r="G57" s="64"/>
      <c r="H57" s="64"/>
      <c r="I57" s="64"/>
    </row>
    <row r="58" spans="1:12" x14ac:dyDescent="0.25">
      <c r="E58" s="64"/>
      <c r="F58" s="64"/>
      <c r="G58" s="64"/>
      <c r="H58" s="64"/>
      <c r="I58" s="64"/>
    </row>
    <row r="59" spans="1:12" x14ac:dyDescent="0.25">
      <c r="E59" s="64"/>
      <c r="F59" s="64"/>
      <c r="G59" s="64"/>
      <c r="H59" s="64"/>
      <c r="I59" s="64"/>
    </row>
    <row r="60" spans="1:12" x14ac:dyDescent="0.25">
      <c r="E60" s="64"/>
      <c r="F60" s="64"/>
      <c r="G60" s="64"/>
      <c r="H60" s="64"/>
      <c r="I60" s="64"/>
    </row>
    <row r="61" spans="1:12" x14ac:dyDescent="0.25">
      <c r="E61" s="64"/>
      <c r="F61" s="64"/>
      <c r="G61" s="64"/>
      <c r="H61" s="64"/>
      <c r="I61" s="64"/>
    </row>
    <row r="62" spans="1:12" x14ac:dyDescent="0.25">
      <c r="E62" s="64"/>
      <c r="F62" s="64"/>
      <c r="G62" s="64"/>
      <c r="H62" s="64"/>
      <c r="I62" s="64"/>
    </row>
  </sheetData>
  <mergeCells count="42">
    <mergeCell ref="A47:C47"/>
    <mergeCell ref="A48:C48"/>
    <mergeCell ref="A49:C49"/>
    <mergeCell ref="A41:C41"/>
    <mergeCell ref="A44:C44"/>
    <mergeCell ref="A45:C45"/>
    <mergeCell ref="A46:C46"/>
    <mergeCell ref="A40:C40"/>
    <mergeCell ref="A36:C36"/>
    <mergeCell ref="A34:C34"/>
    <mergeCell ref="A35:C35"/>
    <mergeCell ref="A37:C37"/>
    <mergeCell ref="A38:C38"/>
    <mergeCell ref="A39:C39"/>
    <mergeCell ref="A32:C32"/>
    <mergeCell ref="A33:C33"/>
    <mergeCell ref="A23:C23"/>
    <mergeCell ref="A24:C24"/>
    <mergeCell ref="A25:C25"/>
    <mergeCell ref="A27:C27"/>
    <mergeCell ref="A28:C28"/>
    <mergeCell ref="A29:C29"/>
    <mergeCell ref="A31:C31"/>
    <mergeCell ref="A21:C21"/>
    <mergeCell ref="A22:C22"/>
    <mergeCell ref="A17:C17"/>
    <mergeCell ref="A18:C18"/>
    <mergeCell ref="A19:C19"/>
    <mergeCell ref="A8:C8"/>
    <mergeCell ref="A13:C13"/>
    <mergeCell ref="A15:C15"/>
    <mergeCell ref="A14:C14"/>
    <mergeCell ref="A20:C20"/>
    <mergeCell ref="A9:C9"/>
    <mergeCell ref="A10:C10"/>
    <mergeCell ref="A11:C11"/>
    <mergeCell ref="A12:C12"/>
    <mergeCell ref="A6:C6"/>
    <mergeCell ref="A7:C7"/>
    <mergeCell ref="A1:I1"/>
    <mergeCell ref="A3:I3"/>
    <mergeCell ref="A5:C5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Microsoft</cp:lastModifiedBy>
  <cp:lastPrinted>2023-12-13T13:16:07Z</cp:lastPrinted>
  <dcterms:created xsi:type="dcterms:W3CDTF">2022-08-12T12:51:27Z</dcterms:created>
  <dcterms:modified xsi:type="dcterms:W3CDTF">2023-12-13T13:16:08Z</dcterms:modified>
</cp:coreProperties>
</file>