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PLANOVI\PLAN ZA 2025\"/>
    </mc:Choice>
  </mc:AlternateContent>
  <bookViews>
    <workbookView xWindow="-105" yWindow="-105" windowWidth="23250" windowHeight="12570" tabRatio="659" firstSheet="1" activeTab="6"/>
  </bookViews>
  <sheets>
    <sheet name="SAŽETAK" sheetId="1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8" l="1"/>
  <c r="F10" i="8"/>
  <c r="E10" i="8"/>
  <c r="H14" i="1"/>
  <c r="G17" i="7" l="1"/>
  <c r="H17" i="7"/>
  <c r="I17" i="7"/>
  <c r="I6" i="7" s="1"/>
  <c r="H6" i="7"/>
  <c r="I12" i="7"/>
  <c r="I11" i="7"/>
  <c r="H23" i="7" l="1"/>
  <c r="H12" i="7"/>
  <c r="D10" i="8"/>
  <c r="E10" i="5"/>
  <c r="F10" i="5"/>
  <c r="D10" i="5"/>
  <c r="F25" i="3"/>
  <c r="G25" i="3"/>
  <c r="H10" i="3"/>
  <c r="I10" i="3"/>
  <c r="G10" i="3"/>
  <c r="F44" i="7" l="1"/>
  <c r="B26" i="8" l="1"/>
  <c r="E25" i="3"/>
  <c r="E44" i="7"/>
  <c r="E42" i="7"/>
  <c r="E41" i="7" s="1"/>
  <c r="E38" i="7"/>
  <c r="E37" i="7" s="1"/>
  <c r="E24" i="7"/>
  <c r="E21" i="7"/>
  <c r="E19" i="7"/>
  <c r="B10" i="8"/>
  <c r="F11" i="1" l="1"/>
  <c r="G23" i="7" l="1"/>
  <c r="E13" i="7" l="1"/>
  <c r="E12" i="7" s="1"/>
  <c r="E11" i="7" s="1"/>
  <c r="E40" i="7"/>
  <c r="F41" i="7"/>
  <c r="E32" i="7"/>
  <c r="E34" i="7"/>
  <c r="E28" i="7"/>
  <c r="E8" i="7"/>
  <c r="C10" i="8"/>
  <c r="E31" i="3"/>
  <c r="G18" i="7" l="1"/>
  <c r="G34" i="7" l="1"/>
  <c r="G32" i="7"/>
  <c r="F42" i="7"/>
  <c r="F40" i="7" s="1"/>
  <c r="F38" i="7"/>
  <c r="F32" i="7"/>
  <c r="F24" i="7"/>
  <c r="F23" i="7" s="1"/>
  <c r="F19" i="7"/>
  <c r="F13" i="7"/>
  <c r="F8" i="7"/>
  <c r="C26" i="8"/>
  <c r="H25" i="3"/>
  <c r="F18" i="7" l="1"/>
  <c r="I25" i="3"/>
  <c r="F10" i="3"/>
  <c r="E26" i="8"/>
  <c r="D26" i="8"/>
  <c r="G14" i="1" l="1"/>
  <c r="E10" i="3" l="1"/>
  <c r="F14" i="1" l="1"/>
  <c r="I28" i="7" l="1"/>
  <c r="I23" i="7"/>
  <c r="I18" i="7"/>
  <c r="H8" i="7"/>
  <c r="I8" i="7"/>
  <c r="I37" i="7"/>
  <c r="H37" i="7"/>
  <c r="F37" i="7" l="1"/>
  <c r="G37" i="7"/>
  <c r="G8" i="7"/>
  <c r="G28" i="7"/>
  <c r="G6" i="7" s="1"/>
  <c r="G27" i="7" l="1"/>
  <c r="H28" i="7"/>
  <c r="H18" i="7"/>
  <c r="H11" i="7"/>
  <c r="F34" i="7"/>
  <c r="F31" i="7" s="1"/>
  <c r="G31" i="7"/>
  <c r="G12" i="7"/>
  <c r="G11" i="7" s="1"/>
  <c r="F28" i="7"/>
  <c r="E27" i="7"/>
  <c r="C10" i="5"/>
  <c r="B10" i="5"/>
  <c r="F17" i="7" l="1"/>
  <c r="F12" i="7"/>
  <c r="F11" i="7" s="1"/>
  <c r="E18" i="7"/>
  <c r="F27" i="7"/>
  <c r="E31" i="7"/>
  <c r="E23" i="7"/>
  <c r="F6" i="7" l="1"/>
  <c r="E17" i="7"/>
  <c r="E6" i="7" s="1"/>
  <c r="G31" i="3"/>
  <c r="F31" i="3"/>
  <c r="I14" i="1" l="1"/>
  <c r="J14" i="1"/>
</calcChain>
</file>

<file path=xl/sharedStrings.xml><?xml version="1.0" encoding="utf-8"?>
<sst xmlns="http://schemas.openxmlformats.org/spreadsheetml/2006/main" count="239" uniqueCount="120">
  <si>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</si>
  <si>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</si>
  <si>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</si>
  <si>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</si>
  <si>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</si>
  <si>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</si>
  <si>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</si>
  <si>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</si>
  <si>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</si>
  <si>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</si>
  <si>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</si>
  <si>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</si>
  <si>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</si>
  <si>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</si>
  <si>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</si>
  <si>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</si>
  <si>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</si>
  <si>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</si>
  <si>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</si>
  <si>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</si>
  <si>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</si>
  <si>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</si>
  <si>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</si>
  <si>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</si>
  <si>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</si>
  <si>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</si>
  <si>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</si>
  <si>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</si>
  <si>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Primici od financijske imovine i zaduživanja</t>
  </si>
  <si>
    <t>Izdaci za financijsku imovinu i otplate zajmova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</si>
  <si>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</si>
  <si>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</si>
  <si>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</si>
  <si>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</si>
  <si>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</si>
  <si>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</si>
  <si>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</si>
  <si>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</si>
  <si>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</si>
  <si>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</si>
  <si>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UKUPAN DONOS VIŠKA / MANJKA IZ PRETHODNE(IH) GODINE***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</si>
  <si>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</si>
  <si>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</si>
  <si>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</si>
  <si>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Ostale pomoći</t>
  </si>
  <si>
    <t>Ostali prihodi za posebne namjene</t>
  </si>
  <si>
    <t>Rashodi za nabavu proizvedene dugotrajne imovine</t>
  </si>
  <si>
    <t>C) PRENESENI VIŠAK ILI PRENESENI MANJAK I VIŠEGODIŠNJI PLAN URAVNOTEŽENJA</t>
  </si>
  <si>
    <t>Naziv</t>
  </si>
  <si>
    <t xml:space="preserve"> </t>
  </si>
  <si>
    <t>Prihodi od kamata</t>
  </si>
  <si>
    <t>Ostali nespom. Prihodi</t>
  </si>
  <si>
    <t>Financijski rashodi</t>
  </si>
  <si>
    <t>Dodatna ulag. na građ. objet</t>
  </si>
  <si>
    <t>Preneseni višak</t>
  </si>
  <si>
    <t>09 Obrazovanje</t>
  </si>
  <si>
    <t>092 Srednjoškolsko obrazovanje</t>
  </si>
  <si>
    <t>PROGRAM 1001</t>
  </si>
  <si>
    <t>Program javnih potreba u školstvu</t>
  </si>
  <si>
    <t>Aktivnost A100010</t>
  </si>
  <si>
    <t>Školska kuhinja</t>
  </si>
  <si>
    <t>Izvor financiranja 5.2.14</t>
  </si>
  <si>
    <t>Pomoći-agencija za plaćanja u poljoprivredi</t>
  </si>
  <si>
    <t>Školska shema-namirnice za učenike</t>
  </si>
  <si>
    <t>Aktivnost A100011</t>
  </si>
  <si>
    <t xml:space="preserve">Izvor financiranja 5.2.2 </t>
  </si>
  <si>
    <t>POMOĆI-PK</t>
  </si>
  <si>
    <t>Redovni program SŠ</t>
  </si>
  <si>
    <t>Aktivnost A100021</t>
  </si>
  <si>
    <t>Smještaj, prehrana i odgojno-obrazovni program s učenicima SŠ</t>
  </si>
  <si>
    <t>Izvor financiranja 1.1.</t>
  </si>
  <si>
    <t>Izvor financiranja 1.3.</t>
  </si>
  <si>
    <t>Izvor financiranja 3.1.1</t>
  </si>
  <si>
    <t>VLASTITI PRIHODI-PK</t>
  </si>
  <si>
    <t>Izvor financiranja 4.3.3</t>
  </si>
  <si>
    <t>PRIHODI ZA POSEBNE NAMJENE VIŠAK-PK</t>
  </si>
  <si>
    <t>Izvor financiranja 7.1.1</t>
  </si>
  <si>
    <t>PRIHODI OD NADOKNADE ŠTETA NA IMOVINI-PK</t>
  </si>
  <si>
    <t>Dodatna ulaganja na postrojenjima i opremi</t>
  </si>
  <si>
    <t>Kapitalni projekt K100002</t>
  </si>
  <si>
    <t>Ulaganja u objekte školstva</t>
  </si>
  <si>
    <t>OPĆI PRIHODI SREDNJE ŠKOLE</t>
  </si>
  <si>
    <t>PRIHODI POSLOVANJA PREMA IZVORIMA FINANCIRANJA</t>
  </si>
  <si>
    <t>Brojčana oznaka i naziv</t>
  </si>
  <si>
    <t>Projekcija 
za 2026.</t>
  </si>
  <si>
    <t>1 Opći prihodi i primici</t>
  </si>
  <si>
    <t xml:space="preserve">  11 Opći prihodi i primici</t>
  </si>
  <si>
    <t>RASHODI POSLOVANJA PREMA IZVORIMA FINANCIRANJA</t>
  </si>
  <si>
    <t>3 Vlastiti prihodi</t>
  </si>
  <si>
    <t xml:space="preserve">  31 Vlastiti prihodi</t>
  </si>
  <si>
    <t>EUR</t>
  </si>
  <si>
    <t>PRIHODI POSLOVANJA PREMA EKONOMSKOJ KLASIFIKACIJI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</si>
  <si>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</si>
  <si>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</si>
  <si>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</si>
  <si>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</si>
  <si>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</si>
  <si>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</si>
  <si>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II. POSEBNI DIO</t>
  </si>
  <si>
    <t xml:space="preserve">  12 Opći prihodi i primici</t>
  </si>
  <si>
    <t>Školska shema</t>
  </si>
  <si>
    <t>6 Prihodi od nef imovine i nadoknade štete s osnova osiguranja</t>
  </si>
  <si>
    <t>4 Pomoći</t>
  </si>
  <si>
    <t>2. Vlastiti izvori</t>
  </si>
  <si>
    <t>Vlastiti izvori</t>
  </si>
  <si>
    <t>Kapitalni projekt</t>
  </si>
  <si>
    <t>Uređaji, strojevi i oprema za ostale namjene</t>
  </si>
  <si>
    <t>Rashodi za nabavu nematerijalne imovine</t>
  </si>
  <si>
    <t>RASHODI POSLOVANJA PREMA EKONOMSKOJ KLASIFIKACIJI</t>
  </si>
  <si>
    <t>Prijedlog plana za 2025.</t>
  </si>
  <si>
    <t>Plan 2024.*</t>
  </si>
  <si>
    <t>Izvršenje 2023.*</t>
  </si>
  <si>
    <t xml:space="preserve"> FINANCIJSKI PLAN UČENIČKOG DOMA - KUTINA 
ZA 2025. I PROJEKCIJA ZA 2026. I 2027. GODINU</t>
  </si>
  <si>
    <t>Izvršenje 2023.</t>
  </si>
  <si>
    <t>Plan 2024.</t>
  </si>
  <si>
    <t>PRIJEDLOG FINANCIJSKOG PLANA UČENIČKOG DOMA - KUTINA 
ZA 2025. I PROJEKCIJA ZA 2026. I 2027. GODINU</t>
  </si>
  <si>
    <t>Projekcija                       
za 2026.</t>
  </si>
  <si>
    <t>Projekcija                              
za 2027.</t>
  </si>
  <si>
    <t>Projekcija 
za 2027.</t>
  </si>
  <si>
    <t>PRIJEDLOG FINANCIJSKOG PLANA PRORAČUNSKOG KORISNIKA JEDINICE LOKALNE I PODRUČNE (REGIONALNE) SAMOUPRAVE 
ZA 2025. I PROJEKCIJA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</si>
</sst>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3" fontId="6" fillId="2" borderId="3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0" fontId="0" fillId="0" borderId="3" xfId="0" applyBorder="1"/>
    <xf numFmtId="0" fontId="0" fillId="0" borderId="3" xfId="0" applyBorder="1" applyAlignment="1">
      <alignment horizontal="left"/>
    </xf>
    <xf numFmtId="0" fontId="16" fillId="0" borderId="3" xfId="0" applyFont="1" applyBorder="1"/>
    <xf numFmtId="4" fontId="3" fillId="2" borderId="3" xfId="0" applyNumberFormat="1" applyFont="1" applyFill="1" applyBorder="1" applyAlignment="1">
      <alignment horizontal="right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0" fillId="0" borderId="0" xfId="0" applyBorder="1"/>
    <xf numFmtId="4" fontId="21" fillId="0" borderId="4" xfId="0" applyNumberFormat="1" applyFont="1" applyBorder="1"/>
    <xf numFmtId="4" fontId="21" fillId="0" borderId="3" xfId="0" applyNumberFormat="1" applyFont="1" applyBorder="1"/>
    <xf numFmtId="3" fontId="22" fillId="0" borderId="3" xfId="0" applyNumberFormat="1" applyFont="1" applyBorder="1"/>
    <xf numFmtId="4" fontId="22" fillId="0" borderId="3" xfId="0" applyNumberFormat="1" applyFont="1" applyBorder="1"/>
    <xf numFmtId="3" fontId="21" fillId="0" borderId="3" xfId="0" applyNumberFormat="1" applyFont="1" applyBorder="1"/>
    <xf numFmtId="0" fontId="21" fillId="0" borderId="0" xfId="0" applyFont="1"/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vertical="center" wrapText="1"/>
    </xf>
    <xf numFmtId="3" fontId="3" fillId="2" borderId="12" xfId="0" applyNumberFormat="1" applyFont="1" applyFill="1" applyBorder="1" applyAlignment="1">
      <alignment horizontal="right"/>
    </xf>
    <xf numFmtId="3" fontId="0" fillId="0" borderId="3" xfId="0" applyNumberFormat="1" applyBorder="1"/>
    <xf numFmtId="0" fontId="11" fillId="2" borderId="17" xfId="0" applyNumberFormat="1" applyFont="1" applyFill="1" applyBorder="1" applyAlignment="1" applyProtection="1">
      <alignment horizontal="left" vertical="center" wrapText="1"/>
    </xf>
    <xf numFmtId="164" fontId="10" fillId="2" borderId="18" xfId="0" quotePrefix="1" applyNumberFormat="1" applyFont="1" applyFill="1" applyBorder="1" applyAlignment="1">
      <alignment horizontal="left" vertical="center" wrapText="1"/>
    </xf>
    <xf numFmtId="0" fontId="6" fillId="4" borderId="20" xfId="0" applyNumberFormat="1" applyFont="1" applyFill="1" applyBorder="1" applyAlignment="1" applyProtection="1">
      <alignment horizontal="center" vertical="center" wrapText="1"/>
    </xf>
    <xf numFmtId="3" fontId="21" fillId="0" borderId="12" xfId="0" applyNumberFormat="1" applyFont="1" applyBorder="1"/>
    <xf numFmtId="0" fontId="6" fillId="4" borderId="0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0" fillId="0" borderId="3" xfId="0" applyFill="1" applyBorder="1"/>
    <xf numFmtId="0" fontId="9" fillId="2" borderId="11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 applyBorder="1"/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3" fillId="2" borderId="1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0" fillId="2" borderId="0" xfId="0" applyFill="1"/>
    <xf numFmtId="4" fontId="6" fillId="2" borderId="0" xfId="0" applyNumberFormat="1" applyFont="1" applyFill="1" applyBorder="1" applyAlignment="1">
      <alignment horizontal="right"/>
    </xf>
    <xf numFmtId="4" fontId="0" fillId="2" borderId="0" xfId="0" applyNumberFormat="1" applyFill="1"/>
    <xf numFmtId="2" fontId="0" fillId="2" borderId="0" xfId="0" applyNumberFormat="1" applyFill="1"/>
    <xf numFmtId="2" fontId="0" fillId="0" borderId="0" xfId="0" applyNumberFormat="1" applyBorder="1"/>
    <xf numFmtId="4" fontId="3" fillId="2" borderId="0" xfId="0" applyNumberFormat="1" applyFont="1" applyFill="1" applyBorder="1" applyAlignment="1">
      <alignment horizontal="right"/>
    </xf>
    <xf numFmtId="4" fontId="0" fillId="0" borderId="0" xfId="0" applyNumberFormat="1" applyFill="1" applyBorder="1"/>
    <xf numFmtId="3" fontId="3" fillId="2" borderId="0" xfId="0" applyNumberFormat="1" applyFont="1" applyFill="1" applyBorder="1" applyAlignment="1">
      <alignment horizontal="right"/>
    </xf>
    <xf numFmtId="3" fontId="0" fillId="0" borderId="0" xfId="0" applyNumberFormat="1" applyBorder="1"/>
    <xf numFmtId="4" fontId="3" fillId="2" borderId="0" xfId="0" applyNumberFormat="1" applyFont="1" applyFill="1" applyBorder="1" applyAlignment="1" applyProtection="1">
      <alignment horizontal="right" wrapText="1"/>
    </xf>
    <xf numFmtId="4" fontId="6" fillId="2" borderId="0" xfId="0" applyNumberFormat="1" applyFont="1" applyFill="1" applyBorder="1" applyAlignment="1" applyProtection="1">
      <alignment horizontal="right" wrapText="1"/>
    </xf>
    <xf numFmtId="2" fontId="1" fillId="0" borderId="0" xfId="0" applyNumberFormat="1" applyFont="1" applyBorder="1"/>
    <xf numFmtId="4" fontId="1" fillId="0" borderId="0" xfId="0" applyNumberFormat="1" applyFont="1" applyBorder="1"/>
    <xf numFmtId="0" fontId="5" fillId="0" borderId="0" xfId="0" applyNumberFormat="1" applyFont="1" applyFill="1" applyBorder="1" applyAlignment="1" applyProtection="1">
      <alignment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center" vertical="center" wrapText="1"/>
    </xf>
    <xf numFmtId="4" fontId="3" fillId="2" borderId="19" xfId="0" applyNumberFormat="1" applyFont="1" applyFill="1" applyBorder="1" applyAlignment="1">
      <alignment horizontal="right"/>
    </xf>
    <xf numFmtId="0" fontId="11" fillId="2" borderId="21" xfId="0" applyNumberFormat="1" applyFont="1" applyFill="1" applyBorder="1" applyAlignment="1" applyProtection="1">
      <alignment horizontal="left" vertical="center" wrapText="1"/>
    </xf>
    <xf numFmtId="4" fontId="6" fillId="2" borderId="23" xfId="0" applyNumberFormat="1" applyFont="1" applyFill="1" applyBorder="1" applyAlignment="1">
      <alignment horizontal="right"/>
    </xf>
    <xf numFmtId="4" fontId="3" fillId="2" borderId="2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0" fillId="0" borderId="3" xfId="0" applyNumberFormat="1" applyBorder="1"/>
    <xf numFmtId="2" fontId="0" fillId="0" borderId="3" xfId="0" applyNumberFormat="1" applyBorder="1"/>
    <xf numFmtId="4" fontId="6" fillId="2" borderId="22" xfId="0" applyNumberFormat="1" applyFont="1" applyFill="1" applyBorder="1" applyAlignment="1">
      <alignment horizontal="right"/>
    </xf>
    <xf numFmtId="4" fontId="3" fillId="2" borderId="14" xfId="0" applyNumberFormat="1" applyFont="1" applyFill="1" applyBorder="1" applyAlignment="1">
      <alignment horizontal="right"/>
    </xf>
    <xf numFmtId="4" fontId="22" fillId="0" borderId="4" xfId="0" applyNumberFormat="1" applyFont="1" applyBorder="1"/>
    <xf numFmtId="4" fontId="3" fillId="2" borderId="15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3" fillId="2" borderId="12" xfId="0" applyNumberFormat="1" applyFont="1" applyFill="1" applyBorder="1" applyAlignment="1">
      <alignment horizontal="right"/>
    </xf>
    <xf numFmtId="4" fontId="3" fillId="2" borderId="16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 applyProtection="1">
      <alignment horizontal="right" wrapText="1"/>
    </xf>
    <xf numFmtId="4" fontId="6" fillId="2" borderId="12" xfId="0" applyNumberFormat="1" applyFont="1" applyFill="1" applyBorder="1" applyAlignment="1">
      <alignment horizontal="right"/>
    </xf>
    <xf numFmtId="4" fontId="6" fillId="2" borderId="13" xfId="0" applyNumberFormat="1" applyFont="1" applyFill="1" applyBorder="1" applyAlignment="1">
      <alignment horizontal="right"/>
    </xf>
    <xf numFmtId="4" fontId="21" fillId="0" borderId="12" xfId="0" applyNumberFormat="1" applyFont="1" applyBorder="1"/>
    <xf numFmtId="4" fontId="22" fillId="0" borderId="12" xfId="0" applyNumberFormat="1" applyFont="1" applyBorder="1"/>
    <xf numFmtId="0" fontId="15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19" fillId="4" borderId="1" xfId="0" applyNumberFormat="1" applyFont="1" applyFill="1" applyBorder="1" applyAlignment="1" applyProtection="1">
      <alignment horizontal="left" vertical="center" wrapText="1"/>
    </xf>
    <xf numFmtId="0" fontId="19" fillId="4" borderId="2" xfId="0" applyNumberFormat="1" applyFont="1" applyFill="1" applyBorder="1" applyAlignment="1" applyProtection="1">
      <alignment horizontal="left" vertical="center" wrapText="1"/>
    </xf>
    <xf numFmtId="0" fontId="19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20" fillId="2" borderId="11" xfId="0" applyNumberFormat="1" applyFont="1" applyFill="1" applyBorder="1" applyAlignment="1" applyProtection="1">
      <alignment horizontal="left" vertical="center" wrapText="1"/>
    </xf>
    <xf numFmtId="0" fontId="20" fillId="2" borderId="2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0" fontId="3" fillId="2" borderId="1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1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1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1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6" fillId="4" borderId="1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topLeftCell="A10" workbookViewId="0">
      <selection activeCell="J13" sqref="J13"/>
    </sheetView>
  </sheetViews>
  <sheetFormatPr defaultRowHeight="15" x14ac:dyDescent="0.25"/>
  <cols>
    <col min="5" max="5" width="21.42578125" customWidth="1"/>
    <col min="6" max="6" width="15.28515625" customWidth="1"/>
    <col min="7" max="7" width="13.28515625" customWidth="1"/>
    <col min="8" max="10" width="25.28515625" customWidth="1"/>
    <col min="13" max="13" width="12.85546875" customWidth="1"/>
    <col min="14" max="14" width="10.42578125" customWidth="1"/>
  </cols>
  <sheetData>
    <row r="1" spans="1:14" ht="42" customHeight="1" x14ac:dyDescent="0.25">
      <c r="A1" s="128" t="s">
        <v>112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4" ht="18" customHeight="1" x14ac:dyDescent="0.25">
      <c r="A2" s="5"/>
      <c r="B2" s="5"/>
      <c r="C2" s="5"/>
      <c r="D2" s="5"/>
      <c r="E2" s="5"/>
      <c r="F2" s="5"/>
      <c r="G2" s="5"/>
      <c r="H2" s="5" t="s">
        <v>49</v>
      </c>
      <c r="I2" s="5"/>
      <c r="J2" s="5"/>
    </row>
    <row r="3" spans="1:14" ht="15.75" x14ac:dyDescent="0.25">
      <c r="A3" s="128" t="s">
        <v>30</v>
      </c>
      <c r="B3" s="128"/>
      <c r="C3" s="128"/>
      <c r="D3" s="128"/>
      <c r="E3" s="128"/>
      <c r="F3" s="128"/>
      <c r="G3" s="128"/>
      <c r="H3" s="128"/>
      <c r="I3" s="145"/>
      <c r="J3" s="145"/>
    </row>
    <row r="4" spans="1:14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4" ht="18" customHeight="1" x14ac:dyDescent="0.25">
      <c r="A5" s="128" t="s">
        <v>38</v>
      </c>
      <c r="B5" s="129"/>
      <c r="C5" s="129"/>
      <c r="D5" s="129"/>
      <c r="E5" s="129"/>
      <c r="F5" s="129"/>
      <c r="G5" s="129"/>
      <c r="H5" s="129"/>
      <c r="I5" s="129"/>
      <c r="J5" s="129"/>
    </row>
    <row r="6" spans="1:14" ht="18" x14ac:dyDescent="0.25">
      <c r="A6" s="1"/>
      <c r="B6" s="2"/>
      <c r="C6" s="2"/>
      <c r="D6" s="2"/>
      <c r="E6" s="7"/>
      <c r="F6" s="8"/>
      <c r="G6" s="8"/>
      <c r="H6" s="8"/>
      <c r="I6" s="8"/>
      <c r="J6" s="42" t="s">
        <v>90</v>
      </c>
    </row>
    <row r="7" spans="1:14" ht="25.5" x14ac:dyDescent="0.25">
      <c r="A7" s="31"/>
      <c r="B7" s="32"/>
      <c r="C7" s="32"/>
      <c r="D7" s="33"/>
      <c r="E7" s="34"/>
      <c r="F7" s="4" t="s">
        <v>111</v>
      </c>
      <c r="G7" s="4" t="s">
        <v>110</v>
      </c>
      <c r="H7" s="4" t="s">
        <v>109</v>
      </c>
      <c r="I7" s="4" t="s">
        <v>84</v>
      </c>
      <c r="J7" s="4" t="s">
        <v>118</v>
      </c>
      <c r="M7" s="87"/>
      <c r="N7" s="87"/>
    </row>
    <row r="8" spans="1:14" x14ac:dyDescent="0.25">
      <c r="A8" s="146" t="s">
        <v>0</v>
      </c>
      <c r="B8" s="142"/>
      <c r="C8" s="142"/>
      <c r="D8" s="142"/>
      <c r="E8" s="147"/>
      <c r="F8" s="101">
        <v>448484.01</v>
      </c>
      <c r="G8" s="101">
        <v>577823.23</v>
      </c>
      <c r="H8" s="101">
        <v>586467.75</v>
      </c>
      <c r="I8" s="101">
        <v>587767.02</v>
      </c>
      <c r="J8" s="101">
        <v>587989.74</v>
      </c>
      <c r="M8" s="88"/>
      <c r="N8" s="87"/>
    </row>
    <row r="9" spans="1:14" x14ac:dyDescent="0.25">
      <c r="A9" s="138" t="s">
        <v>1</v>
      </c>
      <c r="B9" s="131"/>
      <c r="C9" s="131"/>
      <c r="D9" s="131"/>
      <c r="E9" s="144"/>
      <c r="F9" s="102">
        <v>448484.01</v>
      </c>
      <c r="G9" s="102">
        <v>604368.23</v>
      </c>
      <c r="H9" s="102">
        <v>613012.75</v>
      </c>
      <c r="I9" s="102">
        <v>587767.02</v>
      </c>
      <c r="J9" s="102">
        <v>587989.74</v>
      </c>
      <c r="M9" s="88"/>
      <c r="N9" s="87"/>
    </row>
    <row r="10" spans="1:14" x14ac:dyDescent="0.25">
      <c r="A10" s="148" t="s">
        <v>2</v>
      </c>
      <c r="B10" s="144"/>
      <c r="C10" s="144"/>
      <c r="D10" s="144"/>
      <c r="E10" s="144"/>
      <c r="F10" s="102">
        <v>0</v>
      </c>
      <c r="G10" s="102">
        <v>0</v>
      </c>
      <c r="H10" s="36">
        <v>0</v>
      </c>
      <c r="I10" s="102">
        <v>0</v>
      </c>
      <c r="J10" s="102"/>
      <c r="M10" s="89"/>
      <c r="N10" s="87"/>
    </row>
    <row r="11" spans="1:14" x14ac:dyDescent="0.25">
      <c r="A11" s="43" t="s">
        <v>3</v>
      </c>
      <c r="B11" s="44"/>
      <c r="C11" s="44"/>
      <c r="D11" s="44"/>
      <c r="E11" s="44"/>
      <c r="F11" s="101">
        <f>SUM(F12:F13)</f>
        <v>443184.22000000003</v>
      </c>
      <c r="G11" s="101">
        <v>604368.23</v>
      </c>
      <c r="H11" s="101">
        <v>613012.75</v>
      </c>
      <c r="I11" s="101">
        <v>587767.02</v>
      </c>
      <c r="J11" s="101">
        <v>587989.74</v>
      </c>
      <c r="M11" s="88"/>
      <c r="N11" s="87"/>
    </row>
    <row r="12" spans="1:14" x14ac:dyDescent="0.25">
      <c r="A12" s="130" t="s">
        <v>4</v>
      </c>
      <c r="B12" s="131"/>
      <c r="C12" s="131"/>
      <c r="D12" s="131"/>
      <c r="E12" s="131"/>
      <c r="F12" s="102">
        <v>434543.95</v>
      </c>
      <c r="G12" s="102">
        <v>577122</v>
      </c>
      <c r="H12" s="102">
        <v>590078.01</v>
      </c>
      <c r="I12" s="102">
        <v>587767.02</v>
      </c>
      <c r="J12" s="118">
        <v>587989.74</v>
      </c>
      <c r="M12" s="89"/>
      <c r="N12" s="87"/>
    </row>
    <row r="13" spans="1:14" x14ac:dyDescent="0.25">
      <c r="A13" s="143" t="s">
        <v>5</v>
      </c>
      <c r="B13" s="144"/>
      <c r="C13" s="144"/>
      <c r="D13" s="144"/>
      <c r="E13" s="144"/>
      <c r="F13" s="49">
        <v>8640.27</v>
      </c>
      <c r="G13" s="49">
        <v>22935</v>
      </c>
      <c r="H13" s="37">
        <v>22935</v>
      </c>
      <c r="I13" s="49"/>
      <c r="J13" s="49"/>
      <c r="M13" s="89"/>
      <c r="N13" s="90"/>
    </row>
    <row r="14" spans="1:14" x14ac:dyDescent="0.25">
      <c r="A14" s="141" t="s">
        <v>6</v>
      </c>
      <c r="B14" s="142"/>
      <c r="C14" s="142"/>
      <c r="D14" s="142"/>
      <c r="E14" s="142"/>
      <c r="F14" s="101">
        <f>SUM(F8-F11)</f>
        <v>5299.789999999979</v>
      </c>
      <c r="G14" s="50">
        <f>(+G8-G11)</f>
        <v>-26545</v>
      </c>
      <c r="H14" s="38">
        <f>(+H8-H11)</f>
        <v>-26545</v>
      </c>
      <c r="I14" s="50">
        <f t="shared" ref="I14:J14" si="0">(+I8-I11)</f>
        <v>0</v>
      </c>
      <c r="J14" s="50">
        <f t="shared" si="0"/>
        <v>0</v>
      </c>
      <c r="M14" s="89"/>
      <c r="N14" s="90"/>
    </row>
    <row r="15" spans="1:14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  <c r="M15" s="87"/>
      <c r="N15" s="87"/>
    </row>
    <row r="16" spans="1:14" ht="18" customHeight="1" x14ac:dyDescent="0.25">
      <c r="A16" s="128" t="s">
        <v>39</v>
      </c>
      <c r="B16" s="129"/>
      <c r="C16" s="129"/>
      <c r="D16" s="129"/>
      <c r="E16" s="129"/>
      <c r="F16" s="129"/>
      <c r="G16" s="129"/>
      <c r="H16" s="129"/>
      <c r="I16" s="129"/>
      <c r="J16" s="129"/>
      <c r="M16" s="87"/>
      <c r="N16" s="87"/>
    </row>
    <row r="17" spans="1:15" ht="18" x14ac:dyDescent="0.25">
      <c r="A17" s="28"/>
      <c r="B17" s="26"/>
      <c r="C17" s="26"/>
      <c r="D17" s="26"/>
      <c r="E17" s="26"/>
      <c r="F17" s="26"/>
      <c r="G17" s="26"/>
      <c r="H17" s="27"/>
      <c r="I17" s="27"/>
      <c r="J17" s="27"/>
      <c r="M17" s="87"/>
      <c r="N17" s="87"/>
    </row>
    <row r="18" spans="1:15" ht="25.5" x14ac:dyDescent="0.25">
      <c r="A18" s="31"/>
      <c r="B18" s="32"/>
      <c r="C18" s="32"/>
      <c r="D18" s="33"/>
      <c r="E18" s="34"/>
      <c r="F18" s="4" t="s">
        <v>113</v>
      </c>
      <c r="G18" s="4" t="s">
        <v>114</v>
      </c>
      <c r="H18" s="4" t="s">
        <v>109</v>
      </c>
      <c r="I18" s="4" t="s">
        <v>84</v>
      </c>
      <c r="J18" s="4" t="s">
        <v>118</v>
      </c>
      <c r="M18" s="87"/>
      <c r="N18" s="87"/>
    </row>
    <row r="19" spans="1:15" ht="15.75" customHeight="1" x14ac:dyDescent="0.25">
      <c r="A19" s="138" t="s">
        <v>8</v>
      </c>
      <c r="B19" s="139"/>
      <c r="C19" s="139"/>
      <c r="D19" s="139"/>
      <c r="E19" s="140"/>
      <c r="F19" s="37"/>
      <c r="G19" s="37"/>
      <c r="H19" s="37"/>
      <c r="I19" s="37"/>
      <c r="J19" s="37"/>
      <c r="M19" s="87"/>
      <c r="N19" s="87"/>
    </row>
    <row r="20" spans="1:15" x14ac:dyDescent="0.25">
      <c r="A20" s="138" t="s">
        <v>9</v>
      </c>
      <c r="B20" s="131"/>
      <c r="C20" s="131"/>
      <c r="D20" s="131"/>
      <c r="E20" s="131"/>
      <c r="F20" s="37"/>
      <c r="G20" s="37"/>
      <c r="H20" s="37"/>
      <c r="I20" s="37"/>
      <c r="J20" s="37"/>
      <c r="M20" s="87"/>
      <c r="N20" s="87"/>
    </row>
    <row r="21" spans="1:15" x14ac:dyDescent="0.25">
      <c r="A21" s="141" t="s">
        <v>10</v>
      </c>
      <c r="B21" s="142"/>
      <c r="C21" s="142"/>
      <c r="D21" s="142"/>
      <c r="E21" s="142"/>
      <c r="F21" s="35">
        <v>0</v>
      </c>
      <c r="G21" s="35">
        <v>0</v>
      </c>
      <c r="H21" s="35">
        <v>0</v>
      </c>
      <c r="I21" s="35">
        <v>0</v>
      </c>
      <c r="J21" s="35">
        <v>0</v>
      </c>
      <c r="M21" s="87"/>
      <c r="N21" s="87"/>
    </row>
    <row r="22" spans="1:15" ht="18" x14ac:dyDescent="0.25">
      <c r="A22" s="25"/>
      <c r="B22" s="26"/>
      <c r="C22" s="26"/>
      <c r="D22" s="26"/>
      <c r="E22" s="26"/>
      <c r="F22" s="26"/>
      <c r="G22" s="26"/>
      <c r="H22" s="27"/>
      <c r="I22" s="27"/>
      <c r="J22" s="27"/>
      <c r="M22" s="87"/>
      <c r="N22" s="87"/>
    </row>
    <row r="23" spans="1:15" ht="18" customHeight="1" x14ac:dyDescent="0.25">
      <c r="A23" s="128" t="s">
        <v>47</v>
      </c>
      <c r="B23" s="129"/>
      <c r="C23" s="129"/>
      <c r="D23" s="129"/>
      <c r="E23" s="129"/>
      <c r="F23" s="129"/>
      <c r="G23" s="129"/>
      <c r="H23" s="129"/>
      <c r="I23" s="129"/>
      <c r="J23" s="129"/>
      <c r="M23" s="87"/>
      <c r="N23" s="87"/>
      <c r="O23" t="s">
        <v>49</v>
      </c>
    </row>
    <row r="24" spans="1:15" ht="18" x14ac:dyDescent="0.25">
      <c r="A24" s="25"/>
      <c r="B24" s="26"/>
      <c r="C24" s="26"/>
      <c r="D24" s="26"/>
      <c r="E24" s="26"/>
      <c r="F24" s="26"/>
      <c r="G24" s="26"/>
      <c r="H24" s="27"/>
      <c r="I24" s="27"/>
      <c r="J24" s="27"/>
      <c r="M24" s="87"/>
      <c r="N24" s="87"/>
    </row>
    <row r="25" spans="1:15" ht="25.5" x14ac:dyDescent="0.25">
      <c r="A25" s="31"/>
      <c r="B25" s="32"/>
      <c r="C25" s="32"/>
      <c r="D25" s="33"/>
      <c r="E25" s="34"/>
      <c r="F25" s="4" t="s">
        <v>113</v>
      </c>
      <c r="G25" s="4" t="s">
        <v>114</v>
      </c>
      <c r="H25" s="4" t="s">
        <v>109</v>
      </c>
      <c r="I25" s="4" t="s">
        <v>84</v>
      </c>
      <c r="J25" s="4" t="s">
        <v>118</v>
      </c>
      <c r="M25" s="87"/>
      <c r="N25" s="87"/>
    </row>
    <row r="26" spans="1:15" x14ac:dyDescent="0.25">
      <c r="A26" s="132" t="s">
        <v>40</v>
      </c>
      <c r="B26" s="133"/>
      <c r="C26" s="133"/>
      <c r="D26" s="133"/>
      <c r="E26" s="134"/>
      <c r="F26" s="39"/>
      <c r="G26" s="39"/>
      <c r="H26" s="39"/>
      <c r="I26" s="39"/>
      <c r="J26" s="40"/>
      <c r="M26" s="87"/>
      <c r="N26" s="87"/>
    </row>
    <row r="27" spans="1:15" ht="30" customHeight="1" x14ac:dyDescent="0.25">
      <c r="A27" s="135" t="s">
        <v>7</v>
      </c>
      <c r="B27" s="136"/>
      <c r="C27" s="136"/>
      <c r="D27" s="136"/>
      <c r="E27" s="137"/>
      <c r="F27" s="110">
        <v>38263.14</v>
      </c>
      <c r="G27" s="110">
        <v>26545</v>
      </c>
      <c r="H27" s="41">
        <v>26545</v>
      </c>
      <c r="I27" s="41">
        <v>0</v>
      </c>
      <c r="J27" s="38">
        <v>0</v>
      </c>
      <c r="M27" s="87"/>
      <c r="N27" s="90"/>
    </row>
    <row r="28" spans="1:15" x14ac:dyDescent="0.25">
      <c r="M28" s="87"/>
      <c r="N28" s="87"/>
    </row>
    <row r="29" spans="1:15" x14ac:dyDescent="0.25">
      <c r="M29" s="87"/>
      <c r="N29" s="87"/>
    </row>
    <row r="30" spans="1:15" ht="23.25" customHeight="1" x14ac:dyDescent="0.25">
      <c r="A30" s="130" t="s">
        <v>11</v>
      </c>
      <c r="B30" s="131"/>
      <c r="C30" s="131"/>
      <c r="D30" s="131"/>
      <c r="E30" s="131"/>
      <c r="F30" s="49">
        <v>43562.93</v>
      </c>
      <c r="G30" s="37">
        <v>0</v>
      </c>
      <c r="H30" s="37">
        <v>0</v>
      </c>
      <c r="I30" s="37">
        <v>0</v>
      </c>
      <c r="J30" s="37">
        <v>0</v>
      </c>
    </row>
    <row r="31" spans="1:15" ht="11.25" customHeight="1" x14ac:dyDescent="0.25">
      <c r="A31" s="20"/>
      <c r="B31" s="21"/>
      <c r="C31" s="21"/>
      <c r="D31" s="21"/>
      <c r="E31" s="21"/>
      <c r="F31" s="22"/>
      <c r="G31" s="22"/>
      <c r="H31" s="22"/>
      <c r="I31" s="22"/>
      <c r="J31" s="22"/>
    </row>
    <row r="32" spans="1:15" ht="8.25" customHeight="1" x14ac:dyDescent="0.25"/>
    <row r="33" spans="1:10" ht="8.25" customHeight="1" x14ac:dyDescent="0.25"/>
    <row r="34" spans="1:10" ht="29.25" customHeight="1" x14ac:dyDescent="0.25">
      <c r="A34" s="126"/>
      <c r="B34" s="127"/>
      <c r="C34" s="127"/>
      <c r="D34" s="127"/>
      <c r="E34" s="127"/>
      <c r="F34" s="127"/>
      <c r="G34" s="127"/>
      <c r="H34" s="127"/>
      <c r="I34" s="127"/>
      <c r="J34" s="127"/>
    </row>
  </sheetData>
  <mergeCells count="18">
    <mergeCell ref="A12:E12"/>
    <mergeCell ref="A5:J5"/>
    <mergeCell ref="A16:J16"/>
    <mergeCell ref="A1:J1"/>
    <mergeCell ref="A3:J3"/>
    <mergeCell ref="A8:E8"/>
    <mergeCell ref="A9:E9"/>
    <mergeCell ref="A10:E10"/>
    <mergeCell ref="A19:E19"/>
    <mergeCell ref="A20:E20"/>
    <mergeCell ref="A21:E21"/>
    <mergeCell ref="A13:E13"/>
    <mergeCell ref="A14:E14"/>
    <mergeCell ref="A34:J34"/>
    <mergeCell ref="A23:J23"/>
    <mergeCell ref="A30:E30"/>
    <mergeCell ref="A26:E26"/>
    <mergeCell ref="A27:E27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13" workbookViewId="0">
      <selection activeCell="I30" sqref="I3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  <col min="12" max="12" width="15.5703125" customWidth="1"/>
    <col min="13" max="13" width="15.140625" customWidth="1"/>
  </cols>
  <sheetData>
    <row r="1" spans="1:13" ht="42" customHeight="1" x14ac:dyDescent="0.25">
      <c r="A1" s="128" t="s">
        <v>115</v>
      </c>
      <c r="B1" s="128"/>
      <c r="C1" s="128"/>
      <c r="D1" s="128"/>
      <c r="E1" s="128"/>
      <c r="F1" s="128"/>
      <c r="G1" s="128"/>
      <c r="H1" s="128"/>
      <c r="I1" s="128"/>
      <c r="J1" s="100"/>
    </row>
    <row r="2" spans="1:13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13" ht="15.75" x14ac:dyDescent="0.25">
      <c r="A3" s="128" t="s">
        <v>30</v>
      </c>
      <c r="B3" s="128"/>
      <c r="C3" s="128"/>
      <c r="D3" s="128"/>
      <c r="E3" s="128"/>
      <c r="F3" s="128"/>
      <c r="G3" s="128"/>
      <c r="H3" s="145"/>
      <c r="I3" s="145"/>
    </row>
    <row r="4" spans="1:13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3" ht="18" customHeight="1" x14ac:dyDescent="0.25">
      <c r="A5" s="128" t="s">
        <v>13</v>
      </c>
      <c r="B5" s="129"/>
      <c r="C5" s="129"/>
      <c r="D5" s="129"/>
      <c r="E5" s="129"/>
      <c r="F5" s="129"/>
      <c r="G5" s="129"/>
      <c r="H5" s="129"/>
      <c r="I5" s="129"/>
      <c r="L5" t="s">
        <v>49</v>
      </c>
    </row>
    <row r="6" spans="1:13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13" ht="15.75" x14ac:dyDescent="0.25">
      <c r="A7" s="128" t="s">
        <v>91</v>
      </c>
      <c r="B7" s="149"/>
      <c r="C7" s="149"/>
      <c r="D7" s="149"/>
      <c r="E7" s="149"/>
      <c r="F7" s="149"/>
      <c r="G7" s="149"/>
      <c r="H7" s="149"/>
      <c r="I7" s="149"/>
    </row>
    <row r="8" spans="1:13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13" ht="25.5" x14ac:dyDescent="0.25">
      <c r="A9" s="24" t="s">
        <v>14</v>
      </c>
      <c r="B9" s="23" t="s">
        <v>15</v>
      </c>
      <c r="C9" s="23" t="s">
        <v>16</v>
      </c>
      <c r="D9" s="23" t="s">
        <v>12</v>
      </c>
      <c r="E9" s="23" t="s">
        <v>113</v>
      </c>
      <c r="F9" s="24" t="s">
        <v>114</v>
      </c>
      <c r="G9" s="24" t="s">
        <v>109</v>
      </c>
      <c r="H9" s="24" t="s">
        <v>116</v>
      </c>
      <c r="I9" s="24" t="s">
        <v>117</v>
      </c>
      <c r="L9" s="71"/>
      <c r="M9" s="56"/>
    </row>
    <row r="10" spans="1:13" ht="15.75" customHeight="1" x14ac:dyDescent="0.25">
      <c r="A10" s="13">
        <v>6</v>
      </c>
      <c r="B10" s="13"/>
      <c r="C10" s="13"/>
      <c r="D10" s="13" t="s">
        <v>17</v>
      </c>
      <c r="E10" s="103">
        <f>SUM(E11:E17)</f>
        <v>448484.01</v>
      </c>
      <c r="F10" s="103">
        <f>SUM(F11:F16)</f>
        <v>577823.23</v>
      </c>
      <c r="G10" s="103">
        <f>SUM(G11:G20)</f>
        <v>586467.75</v>
      </c>
      <c r="H10" s="103">
        <f>SUM(H11:H17)</f>
        <v>587767.02</v>
      </c>
      <c r="I10" s="103">
        <f t="shared" ref="I10" si="0">SUM(I11:I17)</f>
        <v>587989.74</v>
      </c>
      <c r="L10" s="78"/>
      <c r="M10" s="91"/>
    </row>
    <row r="11" spans="1:13" ht="38.25" x14ac:dyDescent="0.25">
      <c r="A11" s="13"/>
      <c r="B11" s="18">
        <v>63</v>
      </c>
      <c r="C11" s="18"/>
      <c r="D11" s="18" t="s">
        <v>42</v>
      </c>
      <c r="E11" s="111">
        <v>285203.94</v>
      </c>
      <c r="F11" s="54">
        <v>424036</v>
      </c>
      <c r="G11" s="54">
        <v>432660.52</v>
      </c>
      <c r="H11" s="54">
        <v>433959.79</v>
      </c>
      <c r="I11" s="54">
        <v>434182.51</v>
      </c>
      <c r="L11" s="92"/>
      <c r="M11" s="91"/>
    </row>
    <row r="12" spans="1:13" x14ac:dyDescent="0.25">
      <c r="A12" s="14"/>
      <c r="B12" s="14"/>
      <c r="C12" s="15">
        <v>52</v>
      </c>
      <c r="D12" s="15" t="s">
        <v>44</v>
      </c>
      <c r="E12" s="111"/>
      <c r="F12" s="54"/>
      <c r="G12" s="11"/>
      <c r="H12" s="54"/>
      <c r="I12" s="54"/>
      <c r="L12" s="56"/>
      <c r="M12" s="91"/>
    </row>
    <row r="13" spans="1:13" x14ac:dyDescent="0.25">
      <c r="A13" s="14"/>
      <c r="B13" s="14">
        <v>64</v>
      </c>
      <c r="C13" s="15"/>
      <c r="D13" s="14" t="s">
        <v>50</v>
      </c>
      <c r="E13" s="111">
        <v>26.33</v>
      </c>
      <c r="F13" s="54">
        <v>30</v>
      </c>
      <c r="G13" s="11">
        <v>50</v>
      </c>
      <c r="H13" s="54">
        <v>50</v>
      </c>
      <c r="I13" s="54">
        <v>50</v>
      </c>
      <c r="L13" s="92"/>
      <c r="M13" s="91"/>
    </row>
    <row r="14" spans="1:13" x14ac:dyDescent="0.25">
      <c r="A14" s="14"/>
      <c r="B14" s="14">
        <v>65</v>
      </c>
      <c r="C14" s="15"/>
      <c r="D14" s="14" t="s">
        <v>51</v>
      </c>
      <c r="E14" s="111">
        <v>2892.14</v>
      </c>
      <c r="F14" s="54">
        <v>398</v>
      </c>
      <c r="G14" s="54">
        <v>398</v>
      </c>
      <c r="H14" s="54">
        <v>398</v>
      </c>
      <c r="I14" s="54">
        <v>398</v>
      </c>
      <c r="L14" s="92"/>
      <c r="M14" s="91"/>
    </row>
    <row r="15" spans="1:13" x14ac:dyDescent="0.25">
      <c r="A15" s="14"/>
      <c r="B15" s="14">
        <v>66</v>
      </c>
      <c r="C15" s="15"/>
      <c r="D15" s="14" t="s">
        <v>37</v>
      </c>
      <c r="E15" s="111">
        <v>8124.08</v>
      </c>
      <c r="F15" s="54">
        <v>7033</v>
      </c>
      <c r="G15" s="54">
        <v>7033</v>
      </c>
      <c r="H15" s="54">
        <v>7033</v>
      </c>
      <c r="I15" s="54">
        <v>7033</v>
      </c>
      <c r="L15" s="78"/>
      <c r="M15" s="91"/>
    </row>
    <row r="16" spans="1:13" ht="38.25" x14ac:dyDescent="0.25">
      <c r="A16" s="14"/>
      <c r="B16" s="14">
        <v>67</v>
      </c>
      <c r="C16" s="15"/>
      <c r="D16" s="18" t="s">
        <v>43</v>
      </c>
      <c r="E16" s="111">
        <v>152237.51999999999</v>
      </c>
      <c r="F16" s="54">
        <v>146326.23000000001</v>
      </c>
      <c r="G16" s="54">
        <v>146326.23000000001</v>
      </c>
      <c r="H16" s="54">
        <v>146326.23000000001</v>
      </c>
      <c r="I16" s="54">
        <v>146326.23000000001</v>
      </c>
      <c r="L16" s="78"/>
      <c r="M16" s="91"/>
    </row>
    <row r="17" spans="1:15" ht="25.5" x14ac:dyDescent="0.25">
      <c r="A17" s="14"/>
      <c r="B17" s="14"/>
      <c r="C17" s="15">
        <v>43</v>
      </c>
      <c r="D17" s="19" t="s">
        <v>45</v>
      </c>
      <c r="E17" s="111"/>
      <c r="F17" s="11"/>
      <c r="G17" s="54"/>
      <c r="H17" s="11"/>
      <c r="I17" s="11"/>
      <c r="L17" s="78"/>
      <c r="M17" s="56"/>
    </row>
    <row r="18" spans="1:15" ht="25.5" x14ac:dyDescent="0.25">
      <c r="A18" s="16">
        <v>7</v>
      </c>
      <c r="B18" s="17"/>
      <c r="C18" s="17"/>
      <c r="D18" s="29" t="s">
        <v>19</v>
      </c>
      <c r="E18" s="111"/>
      <c r="F18" s="11"/>
      <c r="G18" s="54"/>
      <c r="H18" s="11"/>
      <c r="I18" s="11"/>
      <c r="L18" s="78"/>
      <c r="M18" s="56"/>
    </row>
    <row r="19" spans="1:15" ht="38.25" x14ac:dyDescent="0.25">
      <c r="A19" s="18"/>
      <c r="B19" s="18">
        <v>72</v>
      </c>
      <c r="C19" s="18"/>
      <c r="D19" s="30" t="s">
        <v>41</v>
      </c>
      <c r="E19" s="10"/>
      <c r="F19" s="11"/>
      <c r="G19" s="54"/>
      <c r="H19" s="11"/>
      <c r="I19" s="12"/>
      <c r="L19" s="78"/>
      <c r="M19" s="56"/>
    </row>
    <row r="20" spans="1:15" x14ac:dyDescent="0.25">
      <c r="A20" s="18"/>
      <c r="B20" s="18"/>
      <c r="C20" s="15">
        <v>11</v>
      </c>
      <c r="D20" s="15" t="s">
        <v>18</v>
      </c>
      <c r="E20" s="10"/>
      <c r="F20" s="11"/>
      <c r="G20" s="54"/>
      <c r="H20" s="11"/>
      <c r="I20" s="12"/>
      <c r="L20" s="56"/>
      <c r="M20" s="56"/>
      <c r="O20" s="51"/>
    </row>
    <row r="21" spans="1:15" x14ac:dyDescent="0.25">
      <c r="L21" s="56"/>
      <c r="M21" s="56"/>
    </row>
    <row r="22" spans="1:15" ht="15.75" x14ac:dyDescent="0.25">
      <c r="A22" s="128" t="s">
        <v>108</v>
      </c>
      <c r="B22" s="149"/>
      <c r="C22" s="149"/>
      <c r="D22" s="149"/>
      <c r="E22" s="149"/>
      <c r="F22" s="149"/>
      <c r="G22" s="149"/>
      <c r="H22" s="149"/>
      <c r="I22" s="149"/>
      <c r="L22" s="56"/>
      <c r="M22" s="56"/>
    </row>
    <row r="23" spans="1:15" ht="18" x14ac:dyDescent="0.25">
      <c r="A23" s="5"/>
      <c r="B23" s="5"/>
      <c r="C23" s="5"/>
      <c r="D23" s="5"/>
      <c r="E23" s="5"/>
      <c r="F23" s="5"/>
      <c r="G23" s="5"/>
      <c r="H23" s="6"/>
      <c r="I23" s="6"/>
      <c r="L23" s="56"/>
      <c r="M23" s="56"/>
    </row>
    <row r="24" spans="1:15" ht="25.5" x14ac:dyDescent="0.25">
      <c r="A24" s="24" t="s">
        <v>14</v>
      </c>
      <c r="B24" s="23" t="s">
        <v>15</v>
      </c>
      <c r="C24" s="23" t="s">
        <v>16</v>
      </c>
      <c r="D24" s="23" t="s">
        <v>20</v>
      </c>
      <c r="E24" s="23" t="s">
        <v>113</v>
      </c>
      <c r="F24" s="24" t="s">
        <v>114</v>
      </c>
      <c r="G24" s="24" t="s">
        <v>109</v>
      </c>
      <c r="H24" s="24" t="s">
        <v>116</v>
      </c>
      <c r="I24" s="24" t="s">
        <v>117</v>
      </c>
      <c r="L24" s="56"/>
      <c r="M24" s="56"/>
    </row>
    <row r="25" spans="1:15" ht="15.75" customHeight="1" x14ac:dyDescent="0.25">
      <c r="A25" s="13">
        <v>3</v>
      </c>
      <c r="B25" s="13"/>
      <c r="C25" s="13"/>
      <c r="D25" s="13" t="s">
        <v>21</v>
      </c>
      <c r="E25" s="103">
        <f>SUM(E26:E30)</f>
        <v>434543.95</v>
      </c>
      <c r="F25" s="103">
        <f>SUM(F27+F29+F30)</f>
        <v>577122</v>
      </c>
      <c r="G25" s="103">
        <f>SUM(G27+G29+G30)</f>
        <v>590078.01</v>
      </c>
      <c r="H25" s="103">
        <f>SUM(H27+H29+H30)</f>
        <v>587767.02</v>
      </c>
      <c r="I25" s="103">
        <f>SUM(I27:I30)</f>
        <v>587989.74</v>
      </c>
      <c r="L25" s="56"/>
      <c r="M25" s="56"/>
    </row>
    <row r="26" spans="1:15" ht="15.75" customHeight="1" x14ac:dyDescent="0.25">
      <c r="A26" s="13"/>
      <c r="B26" s="18">
        <v>31</v>
      </c>
      <c r="C26" s="18"/>
      <c r="D26" s="18" t="s">
        <v>22</v>
      </c>
      <c r="E26" s="111"/>
      <c r="F26" s="11"/>
      <c r="G26" s="11"/>
      <c r="H26" s="54"/>
      <c r="I26" s="54"/>
      <c r="L26" s="78"/>
      <c r="M26" s="91"/>
    </row>
    <row r="27" spans="1:15" x14ac:dyDescent="0.25">
      <c r="A27" s="14"/>
      <c r="B27" s="14"/>
      <c r="C27" s="15">
        <v>11</v>
      </c>
      <c r="D27" s="15" t="s">
        <v>18</v>
      </c>
      <c r="E27" s="111">
        <v>285203.94</v>
      </c>
      <c r="F27" s="54">
        <v>424036</v>
      </c>
      <c r="G27" s="54">
        <v>432660.52</v>
      </c>
      <c r="H27" s="54">
        <v>433959.79</v>
      </c>
      <c r="I27" s="54">
        <v>434182.51</v>
      </c>
      <c r="L27" s="92"/>
      <c r="M27" s="91"/>
    </row>
    <row r="28" spans="1:15" x14ac:dyDescent="0.25">
      <c r="A28" s="14"/>
      <c r="B28" s="14">
        <v>32</v>
      </c>
      <c r="C28" s="15"/>
      <c r="D28" s="14" t="s">
        <v>33</v>
      </c>
      <c r="E28" s="111"/>
      <c r="F28" s="54"/>
      <c r="G28" s="11"/>
      <c r="H28" s="54"/>
      <c r="I28" s="54"/>
      <c r="L28" s="78"/>
      <c r="M28" s="91"/>
    </row>
    <row r="29" spans="1:15" x14ac:dyDescent="0.25">
      <c r="A29" s="14"/>
      <c r="B29" s="14"/>
      <c r="C29" s="15">
        <v>11</v>
      </c>
      <c r="D29" s="15" t="s">
        <v>18</v>
      </c>
      <c r="E29" s="111">
        <v>148195.01</v>
      </c>
      <c r="F29" s="54">
        <v>151914</v>
      </c>
      <c r="G29" s="54">
        <v>156225.49</v>
      </c>
      <c r="H29" s="54">
        <v>152615.23000000001</v>
      </c>
      <c r="I29" s="54">
        <v>152615.23000000001</v>
      </c>
      <c r="L29" s="78"/>
      <c r="M29" s="91"/>
    </row>
    <row r="30" spans="1:15" x14ac:dyDescent="0.25">
      <c r="A30" s="14"/>
      <c r="B30" s="14">
        <v>34</v>
      </c>
      <c r="C30" s="15"/>
      <c r="D30" s="14" t="s">
        <v>52</v>
      </c>
      <c r="E30" s="111">
        <v>1145</v>
      </c>
      <c r="F30" s="54">
        <v>1172</v>
      </c>
      <c r="G30" s="11">
        <v>1192</v>
      </c>
      <c r="H30" s="54">
        <v>1192</v>
      </c>
      <c r="I30" s="54">
        <v>1192</v>
      </c>
      <c r="L30" s="78"/>
      <c r="M30" s="91"/>
    </row>
    <row r="31" spans="1:15" ht="25.5" x14ac:dyDescent="0.25">
      <c r="A31" s="16">
        <v>4</v>
      </c>
      <c r="B31" s="17"/>
      <c r="C31" s="17"/>
      <c r="D31" s="29" t="s">
        <v>23</v>
      </c>
      <c r="E31" s="103">
        <f>SUM(E32:E34)</f>
        <v>8640.27</v>
      </c>
      <c r="F31" s="109">
        <f>SUM(F32:F34)</f>
        <v>27247</v>
      </c>
      <c r="G31" s="45">
        <f>SUM(G32:G34)</f>
        <v>22935</v>
      </c>
      <c r="H31" s="11"/>
      <c r="I31" s="11"/>
      <c r="L31" s="78"/>
      <c r="M31" s="91"/>
    </row>
    <row r="32" spans="1:15" ht="38.25" x14ac:dyDescent="0.25">
      <c r="A32" s="18"/>
      <c r="B32" s="18">
        <v>42</v>
      </c>
      <c r="C32" s="18"/>
      <c r="D32" s="30" t="s">
        <v>24</v>
      </c>
      <c r="E32" s="111">
        <v>8640.27</v>
      </c>
      <c r="F32" s="54">
        <v>27247</v>
      </c>
      <c r="G32" s="11">
        <v>22935</v>
      </c>
      <c r="H32" s="11"/>
      <c r="I32" s="12"/>
      <c r="L32" s="78"/>
      <c r="M32" s="91"/>
    </row>
    <row r="33" spans="1:13" x14ac:dyDescent="0.25">
      <c r="A33" s="18"/>
      <c r="B33" s="18"/>
      <c r="C33" s="15">
        <v>11</v>
      </c>
      <c r="D33" s="15" t="s">
        <v>18</v>
      </c>
      <c r="E33" s="111"/>
      <c r="F33" s="54"/>
      <c r="G33" s="11"/>
      <c r="H33" s="11"/>
      <c r="I33" s="12"/>
      <c r="L33" s="78"/>
      <c r="M33" s="91"/>
    </row>
    <row r="34" spans="1:13" x14ac:dyDescent="0.25">
      <c r="A34" s="51"/>
      <c r="B34" s="52">
        <v>45</v>
      </c>
      <c r="C34" s="51"/>
      <c r="D34" s="53" t="s">
        <v>53</v>
      </c>
      <c r="E34" s="112"/>
      <c r="F34" s="112"/>
      <c r="G34" s="66"/>
      <c r="H34" s="51"/>
      <c r="I34" s="51"/>
      <c r="L34" s="78"/>
      <c r="M34" s="91"/>
    </row>
    <row r="35" spans="1:13" x14ac:dyDescent="0.25">
      <c r="A35" s="51">
        <v>9221</v>
      </c>
      <c r="B35" s="51"/>
      <c r="C35" s="51"/>
      <c r="D35" s="51" t="s">
        <v>54</v>
      </c>
      <c r="E35" s="112">
        <v>38263.14</v>
      </c>
      <c r="F35" s="54">
        <v>26545</v>
      </c>
      <c r="G35" s="66">
        <v>26545</v>
      </c>
      <c r="L35" s="93"/>
      <c r="M35" s="91"/>
    </row>
    <row r="36" spans="1:13" x14ac:dyDescent="0.25">
      <c r="H36" t="s">
        <v>49</v>
      </c>
    </row>
    <row r="39" spans="1:13" x14ac:dyDescent="0.25">
      <c r="H39" t="s">
        <v>49</v>
      </c>
    </row>
  </sheetData>
  <mergeCells count="5">
    <mergeCell ref="A7:I7"/>
    <mergeCell ref="A22:I22"/>
    <mergeCell ref="A1:I1"/>
    <mergeCell ref="A3:I3"/>
    <mergeCell ref="A5:I5"/>
  </mergeCells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opLeftCell="A16" workbookViewId="0">
      <selection activeCell="E26" sqref="E26:F26"/>
    </sheetView>
  </sheetViews>
  <sheetFormatPr defaultRowHeight="15" x14ac:dyDescent="0.25"/>
  <cols>
    <col min="1" max="1" width="25.28515625" customWidth="1"/>
    <col min="2" max="2" width="20.7109375" customWidth="1"/>
    <col min="3" max="3" width="23.42578125" customWidth="1"/>
    <col min="4" max="5" width="23.140625" customWidth="1"/>
    <col min="6" max="6" width="25.28515625" customWidth="1"/>
    <col min="8" max="8" width="18.5703125" customWidth="1"/>
    <col min="9" max="9" width="9.5703125" bestFit="1" customWidth="1"/>
  </cols>
  <sheetData>
    <row r="1" spans="1:10" ht="36" customHeight="1" x14ac:dyDescent="0.25">
      <c r="A1" s="128" t="s">
        <v>115</v>
      </c>
      <c r="B1" s="128"/>
      <c r="C1" s="128"/>
      <c r="D1" s="128"/>
      <c r="E1" s="128"/>
      <c r="F1" s="128"/>
      <c r="G1" s="100"/>
      <c r="H1" s="100"/>
      <c r="I1" s="100"/>
      <c r="J1" s="100"/>
    </row>
    <row r="2" spans="1:10" ht="18" x14ac:dyDescent="0.25">
      <c r="A2" s="28"/>
      <c r="B2" s="28"/>
      <c r="C2" s="28"/>
      <c r="D2" s="28"/>
      <c r="E2" s="28"/>
      <c r="F2" s="28"/>
    </row>
    <row r="3" spans="1:10" ht="15.75" x14ac:dyDescent="0.25">
      <c r="A3" s="128" t="s">
        <v>30</v>
      </c>
      <c r="B3" s="128"/>
      <c r="C3" s="128"/>
      <c r="D3" s="128"/>
      <c r="E3" s="128"/>
      <c r="F3" s="128"/>
    </row>
    <row r="4" spans="1:10" ht="18" x14ac:dyDescent="0.25">
      <c r="B4" s="28"/>
      <c r="C4" s="28"/>
      <c r="D4" s="28"/>
      <c r="E4" s="6"/>
      <c r="F4" s="6"/>
    </row>
    <row r="5" spans="1:10" ht="15.75" x14ac:dyDescent="0.25">
      <c r="A5" s="128" t="s">
        <v>13</v>
      </c>
      <c r="B5" s="128"/>
      <c r="C5" s="128"/>
      <c r="D5" s="128"/>
      <c r="E5" s="128"/>
      <c r="F5" s="128"/>
    </row>
    <row r="6" spans="1:10" ht="18" x14ac:dyDescent="0.25">
      <c r="A6" s="28"/>
      <c r="B6" s="28"/>
      <c r="C6" s="28"/>
      <c r="D6" s="28"/>
      <c r="E6" s="6"/>
      <c r="F6" s="6"/>
    </row>
    <row r="7" spans="1:10" ht="15.75" x14ac:dyDescent="0.25">
      <c r="A7" s="128" t="s">
        <v>82</v>
      </c>
      <c r="B7" s="128"/>
      <c r="C7" s="128"/>
      <c r="D7" s="128"/>
      <c r="E7" s="128"/>
      <c r="F7" s="128"/>
    </row>
    <row r="8" spans="1:10" ht="18" x14ac:dyDescent="0.25">
      <c r="A8" s="28"/>
      <c r="B8" s="28"/>
      <c r="C8" s="28"/>
      <c r="D8" s="28"/>
      <c r="E8" s="6"/>
      <c r="F8" s="6"/>
    </row>
    <row r="9" spans="1:10" ht="25.5" x14ac:dyDescent="0.25">
      <c r="A9" s="24" t="s">
        <v>83</v>
      </c>
      <c r="B9" s="23" t="s">
        <v>113</v>
      </c>
      <c r="C9" s="24" t="s">
        <v>114</v>
      </c>
      <c r="D9" s="24" t="s">
        <v>109</v>
      </c>
      <c r="E9" s="24" t="s">
        <v>116</v>
      </c>
      <c r="F9" s="24" t="s">
        <v>117</v>
      </c>
      <c r="H9" s="56"/>
      <c r="I9" s="56"/>
    </row>
    <row r="10" spans="1:10" x14ac:dyDescent="0.25">
      <c r="A10" s="72" t="s">
        <v>0</v>
      </c>
      <c r="B10" s="104">
        <f>SUM(B12:B21)</f>
        <v>448484.01000000007</v>
      </c>
      <c r="C10" s="104">
        <f>SUM(C12:C21)</f>
        <v>577823.23</v>
      </c>
      <c r="D10" s="104">
        <f>SUM(D12:D20)</f>
        <v>586467.75</v>
      </c>
      <c r="E10" s="104">
        <f>SUM(E12:E20)</f>
        <v>587767.02</v>
      </c>
      <c r="F10" s="104">
        <f>SUM(F12:F20)</f>
        <v>587989.74</v>
      </c>
      <c r="H10" s="56"/>
      <c r="I10" s="56"/>
    </row>
    <row r="11" spans="1:10" x14ac:dyDescent="0.25">
      <c r="A11" s="29" t="s">
        <v>85</v>
      </c>
      <c r="B11" s="73"/>
      <c r="C11" s="104"/>
      <c r="D11" s="73"/>
      <c r="E11" s="104"/>
      <c r="F11" s="73"/>
      <c r="H11" s="78"/>
      <c r="I11" s="56"/>
    </row>
    <row r="12" spans="1:10" x14ac:dyDescent="0.25">
      <c r="A12" s="15" t="s">
        <v>86</v>
      </c>
      <c r="B12" s="54">
        <v>73208.759999999995</v>
      </c>
      <c r="C12" s="54">
        <v>78924.23</v>
      </c>
      <c r="D12" s="54">
        <v>78924.23</v>
      </c>
      <c r="E12" s="54">
        <v>78924.23</v>
      </c>
      <c r="F12" s="54">
        <v>78924.23</v>
      </c>
      <c r="H12" s="94"/>
      <c r="I12" s="56"/>
    </row>
    <row r="13" spans="1:10" x14ac:dyDescent="0.25">
      <c r="A13" s="15" t="s">
        <v>99</v>
      </c>
      <c r="B13" s="54">
        <v>66242.929999999993</v>
      </c>
      <c r="C13" s="54">
        <v>66892</v>
      </c>
      <c r="D13" s="11">
        <v>66892</v>
      </c>
      <c r="E13" s="54">
        <v>66892</v>
      </c>
      <c r="F13" s="11">
        <v>66892</v>
      </c>
      <c r="H13" s="94"/>
      <c r="I13" s="56"/>
    </row>
    <row r="14" spans="1:10" x14ac:dyDescent="0.25">
      <c r="A14" s="15" t="s">
        <v>100</v>
      </c>
      <c r="B14" s="111">
        <v>398.88</v>
      </c>
      <c r="C14" s="54">
        <v>510</v>
      </c>
      <c r="D14" s="11">
        <v>510</v>
      </c>
      <c r="E14" s="54">
        <v>510</v>
      </c>
      <c r="F14" s="11">
        <v>510</v>
      </c>
      <c r="H14" s="92"/>
      <c r="I14" s="91"/>
    </row>
    <row r="15" spans="1:10" x14ac:dyDescent="0.25">
      <c r="A15" s="15" t="s">
        <v>103</v>
      </c>
      <c r="B15" s="111"/>
      <c r="C15" s="54"/>
      <c r="D15" s="11"/>
      <c r="E15" s="54"/>
      <c r="F15" s="11"/>
      <c r="H15" s="56"/>
      <c r="I15" s="54"/>
    </row>
    <row r="16" spans="1:10" x14ac:dyDescent="0.25">
      <c r="A16" s="15" t="s">
        <v>104</v>
      </c>
      <c r="B16" s="111">
        <v>8150.41</v>
      </c>
      <c r="C16" s="54">
        <v>7063</v>
      </c>
      <c r="D16" s="11">
        <v>7083</v>
      </c>
      <c r="E16" s="54">
        <v>7083</v>
      </c>
      <c r="F16" s="11">
        <v>7083</v>
      </c>
      <c r="H16" s="92"/>
      <c r="I16" s="91"/>
    </row>
    <row r="17" spans="1:9" x14ac:dyDescent="0.25">
      <c r="A17" s="72" t="s">
        <v>102</v>
      </c>
      <c r="B17" s="111"/>
      <c r="C17" s="54"/>
      <c r="D17" s="11"/>
      <c r="E17" s="54"/>
      <c r="F17" s="12"/>
      <c r="H17" s="56"/>
      <c r="I17" s="56"/>
    </row>
    <row r="18" spans="1:9" x14ac:dyDescent="0.25">
      <c r="A18" s="15" t="s">
        <v>102</v>
      </c>
      <c r="B18" s="111">
        <v>285203.94</v>
      </c>
      <c r="C18" s="54">
        <v>424036</v>
      </c>
      <c r="D18" s="54">
        <v>432660.52</v>
      </c>
      <c r="E18" s="54">
        <v>433959.79</v>
      </c>
      <c r="F18" s="121">
        <v>434182.51</v>
      </c>
      <c r="H18" s="92"/>
      <c r="I18" s="91"/>
    </row>
    <row r="19" spans="1:9" ht="38.25" x14ac:dyDescent="0.25">
      <c r="A19" s="13" t="s">
        <v>101</v>
      </c>
      <c r="B19" s="111"/>
      <c r="C19" s="54"/>
      <c r="D19" s="11"/>
      <c r="E19" s="11"/>
      <c r="F19" s="11"/>
      <c r="H19" s="56"/>
      <c r="I19" s="56"/>
    </row>
    <row r="20" spans="1:9" ht="42.75" customHeight="1" x14ac:dyDescent="0.25">
      <c r="A20" s="75" t="s">
        <v>101</v>
      </c>
      <c r="B20" s="111">
        <v>2892.14</v>
      </c>
      <c r="C20" s="54">
        <v>398</v>
      </c>
      <c r="D20" s="11">
        <v>398</v>
      </c>
      <c r="E20" s="11">
        <v>398</v>
      </c>
      <c r="F20" s="11">
        <v>398</v>
      </c>
      <c r="H20" s="92"/>
      <c r="I20" s="91"/>
    </row>
    <row r="21" spans="1:9" x14ac:dyDescent="0.25">
      <c r="A21" s="51" t="s">
        <v>105</v>
      </c>
      <c r="B21" s="112">
        <v>12386.95</v>
      </c>
      <c r="C21" s="11"/>
      <c r="D21" s="51"/>
      <c r="E21" s="51"/>
      <c r="F21" s="51"/>
      <c r="H21" s="56"/>
      <c r="I21" s="56"/>
    </row>
    <row r="22" spans="1:9" x14ac:dyDescent="0.25">
      <c r="H22" s="56"/>
      <c r="I22" s="56"/>
    </row>
    <row r="23" spans="1:9" ht="15.75" x14ac:dyDescent="0.25">
      <c r="A23" s="128" t="s">
        <v>87</v>
      </c>
      <c r="B23" s="128"/>
      <c r="C23" s="128"/>
      <c r="D23" s="128"/>
      <c r="E23" s="128"/>
      <c r="F23" s="128"/>
      <c r="H23" s="56"/>
      <c r="I23" s="56"/>
    </row>
    <row r="24" spans="1:9" ht="18" x14ac:dyDescent="0.25">
      <c r="A24" s="28"/>
      <c r="B24" s="28"/>
      <c r="C24" s="28"/>
      <c r="D24" s="28"/>
      <c r="E24" s="6"/>
      <c r="F24" s="6"/>
      <c r="H24" s="56"/>
      <c r="I24" s="56"/>
    </row>
    <row r="25" spans="1:9" ht="25.5" x14ac:dyDescent="0.25">
      <c r="A25" s="24" t="s">
        <v>83</v>
      </c>
      <c r="B25" s="23" t="s">
        <v>113</v>
      </c>
      <c r="C25" s="24" t="s">
        <v>114</v>
      </c>
      <c r="D25" s="24" t="s">
        <v>109</v>
      </c>
      <c r="E25" s="24" t="s">
        <v>116</v>
      </c>
      <c r="F25" s="24" t="s">
        <v>117</v>
      </c>
      <c r="H25" s="56"/>
      <c r="I25" s="56"/>
    </row>
    <row r="26" spans="1:9" x14ac:dyDescent="0.25">
      <c r="A26" s="72" t="s">
        <v>3</v>
      </c>
      <c r="B26" s="104">
        <f>SUM(B28:B38)</f>
        <v>443184.22</v>
      </c>
      <c r="C26" s="104">
        <f>SUM(C28:C38)</f>
        <v>604368.23</v>
      </c>
      <c r="D26" s="104">
        <f>SUM(D28:D38)</f>
        <v>613012.75</v>
      </c>
      <c r="E26" s="104">
        <f>SUM(E28:E36)</f>
        <v>587767.02</v>
      </c>
      <c r="F26" s="104">
        <f>SUM(F28:F36)</f>
        <v>587989.74</v>
      </c>
      <c r="H26" s="56"/>
      <c r="I26" s="56"/>
    </row>
    <row r="27" spans="1:9" x14ac:dyDescent="0.25">
      <c r="A27" s="29" t="s">
        <v>85</v>
      </c>
      <c r="B27" s="10"/>
      <c r="C27" s="54"/>
      <c r="D27" s="11"/>
      <c r="E27" s="54"/>
      <c r="F27" s="11"/>
      <c r="H27" s="95"/>
      <c r="I27" s="56"/>
    </row>
    <row r="28" spans="1:9" x14ac:dyDescent="0.25">
      <c r="A28" s="15" t="s">
        <v>86</v>
      </c>
      <c r="B28" s="111">
        <v>66242.899999999994</v>
      </c>
      <c r="C28" s="54">
        <v>78924.23</v>
      </c>
      <c r="D28" s="54">
        <v>78924.23</v>
      </c>
      <c r="E28" s="54">
        <v>78924.23</v>
      </c>
      <c r="F28" s="54">
        <v>78924.23</v>
      </c>
      <c r="H28" s="94"/>
      <c r="I28" s="56"/>
    </row>
    <row r="29" spans="1:9" x14ac:dyDescent="0.25">
      <c r="A29" s="15" t="s">
        <v>99</v>
      </c>
      <c r="B29" s="111">
        <v>73008.12</v>
      </c>
      <c r="C29" s="54">
        <v>66892</v>
      </c>
      <c r="D29" s="11">
        <v>66892</v>
      </c>
      <c r="E29" s="54">
        <v>66892</v>
      </c>
      <c r="F29" s="11">
        <v>66892</v>
      </c>
      <c r="H29" s="94"/>
      <c r="I29" s="56"/>
    </row>
    <row r="30" spans="1:9" x14ac:dyDescent="0.25">
      <c r="A30" s="15" t="s">
        <v>100</v>
      </c>
      <c r="B30" s="111">
        <v>398.88</v>
      </c>
      <c r="C30" s="54">
        <v>510</v>
      </c>
      <c r="D30" s="11">
        <v>510</v>
      </c>
      <c r="E30" s="54">
        <v>510</v>
      </c>
      <c r="F30" s="11">
        <v>510</v>
      </c>
      <c r="H30" s="92"/>
      <c r="I30" s="91"/>
    </row>
    <row r="31" spans="1:9" x14ac:dyDescent="0.25">
      <c r="A31" s="29" t="s">
        <v>88</v>
      </c>
      <c r="B31" s="10"/>
      <c r="C31" s="54"/>
      <c r="D31" s="11"/>
      <c r="E31" s="54"/>
      <c r="F31" s="11"/>
      <c r="H31" s="56"/>
      <c r="I31" s="56"/>
    </row>
    <row r="32" spans="1:9" x14ac:dyDescent="0.25">
      <c r="A32" s="15" t="s">
        <v>89</v>
      </c>
      <c r="B32" s="111">
        <v>2132.1799999999998</v>
      </c>
      <c r="C32" s="54">
        <v>7063</v>
      </c>
      <c r="D32" s="11">
        <v>7083</v>
      </c>
      <c r="E32" s="54">
        <v>7083</v>
      </c>
      <c r="F32" s="12">
        <v>7083</v>
      </c>
      <c r="H32" s="92"/>
      <c r="I32" s="91"/>
    </row>
    <row r="33" spans="1:9" x14ac:dyDescent="0.25">
      <c r="A33" s="72" t="s">
        <v>102</v>
      </c>
      <c r="B33" s="51"/>
      <c r="C33" s="112"/>
      <c r="D33" s="51"/>
      <c r="E33" s="112"/>
      <c r="F33" s="51"/>
      <c r="H33" s="56"/>
      <c r="I33" s="56"/>
    </row>
    <row r="34" spans="1:9" x14ac:dyDescent="0.25">
      <c r="A34" s="15" t="s">
        <v>102</v>
      </c>
      <c r="B34" s="113">
        <v>285203.94</v>
      </c>
      <c r="C34" s="112">
        <v>424036</v>
      </c>
      <c r="D34" s="112">
        <v>432660.52</v>
      </c>
      <c r="E34" s="112">
        <v>433959.79</v>
      </c>
      <c r="F34" s="112">
        <v>434182.51</v>
      </c>
      <c r="H34" s="94"/>
      <c r="I34" s="91"/>
    </row>
    <row r="35" spans="1:9" ht="38.25" x14ac:dyDescent="0.25">
      <c r="A35" s="13" t="s">
        <v>101</v>
      </c>
      <c r="B35" s="51"/>
      <c r="C35" s="112"/>
      <c r="D35" s="51"/>
      <c r="E35" s="112"/>
      <c r="F35" s="51"/>
      <c r="H35" s="56"/>
      <c r="I35" s="91"/>
    </row>
    <row r="36" spans="1:9" ht="38.25" x14ac:dyDescent="0.25">
      <c r="A36" s="75" t="s">
        <v>101</v>
      </c>
      <c r="B36" s="51">
        <v>2812.79</v>
      </c>
      <c r="C36" s="112">
        <v>398</v>
      </c>
      <c r="D36" s="51">
        <v>398</v>
      </c>
      <c r="E36" s="112">
        <v>398</v>
      </c>
      <c r="F36" s="51">
        <v>398</v>
      </c>
      <c r="H36" s="56"/>
      <c r="I36" s="91"/>
    </row>
    <row r="37" spans="1:9" x14ac:dyDescent="0.25">
      <c r="A37" s="75" t="s">
        <v>105</v>
      </c>
      <c r="B37" s="113">
        <v>12386.68</v>
      </c>
      <c r="C37" s="112"/>
      <c r="D37" s="51"/>
      <c r="E37" s="56"/>
      <c r="F37" s="56"/>
      <c r="H37" s="56"/>
      <c r="I37" s="91"/>
    </row>
    <row r="38" spans="1:9" x14ac:dyDescent="0.25">
      <c r="A38" s="52">
        <v>922</v>
      </c>
      <c r="B38" s="113">
        <v>998.73</v>
      </c>
      <c r="C38" s="113">
        <v>26545</v>
      </c>
      <c r="D38" s="76">
        <v>26545</v>
      </c>
      <c r="H38" s="56"/>
      <c r="I38" s="91"/>
    </row>
    <row r="39" spans="1:9" x14ac:dyDescent="0.25">
      <c r="H39" s="56"/>
      <c r="I39" s="56"/>
    </row>
    <row r="40" spans="1:9" x14ac:dyDescent="0.25">
      <c r="H40" s="56"/>
      <c r="I40" s="56"/>
    </row>
    <row r="41" spans="1:9" x14ac:dyDescent="0.25">
      <c r="H41" s="56"/>
      <c r="I41" s="56"/>
    </row>
  </sheetData>
  <mergeCells count="5">
    <mergeCell ref="A1:F1"/>
    <mergeCell ref="A3:F3"/>
    <mergeCell ref="A5:F5"/>
    <mergeCell ref="A7:F7"/>
    <mergeCell ref="A23:F23"/>
  </mergeCells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workbookViewId="0">
      <selection activeCell="F13" sqref="F13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128" t="s">
        <v>115</v>
      </c>
      <c r="B1" s="128"/>
      <c r="C1" s="128"/>
      <c r="D1" s="128"/>
      <c r="E1" s="128"/>
      <c r="F1" s="128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75" x14ac:dyDescent="0.25">
      <c r="A3" s="128" t="s">
        <v>30</v>
      </c>
      <c r="B3" s="128"/>
      <c r="C3" s="128"/>
      <c r="D3" s="128"/>
      <c r="E3" s="145"/>
      <c r="F3" s="145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128" t="s">
        <v>13</v>
      </c>
      <c r="B5" s="129"/>
      <c r="C5" s="129"/>
      <c r="D5" s="129"/>
      <c r="E5" s="129"/>
      <c r="F5" s="129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128" t="s">
        <v>25</v>
      </c>
      <c r="B7" s="149"/>
      <c r="C7" s="149"/>
      <c r="D7" s="149"/>
      <c r="E7" s="149"/>
      <c r="F7" s="149"/>
    </row>
    <row r="8" spans="1:6" ht="18.75" thickBot="1" x14ac:dyDescent="0.3">
      <c r="A8" s="5"/>
      <c r="B8" s="5"/>
      <c r="C8" s="5"/>
      <c r="D8" s="5"/>
      <c r="E8" s="6"/>
      <c r="F8" s="6"/>
    </row>
    <row r="9" spans="1:6" ht="26.25" thickBot="1" x14ac:dyDescent="0.3">
      <c r="A9" s="69" t="s">
        <v>26</v>
      </c>
      <c r="B9" s="23" t="s">
        <v>113</v>
      </c>
      <c r="C9" s="24" t="s">
        <v>114</v>
      </c>
      <c r="D9" s="24" t="s">
        <v>109</v>
      </c>
      <c r="E9" s="24" t="s">
        <v>116</v>
      </c>
      <c r="F9" s="24" t="s">
        <v>117</v>
      </c>
    </row>
    <row r="10" spans="1:6" ht="15.75" customHeight="1" x14ac:dyDescent="0.25">
      <c r="A10" s="106" t="s">
        <v>27</v>
      </c>
      <c r="B10" s="114">
        <f>(B11)</f>
        <v>443184.22</v>
      </c>
      <c r="C10" s="107">
        <f>(C11)</f>
        <v>604368.23</v>
      </c>
      <c r="D10" s="107">
        <f>(D11)</f>
        <v>613012.75</v>
      </c>
      <c r="E10" s="107">
        <f t="shared" ref="E10:F10" si="0">(E11)</f>
        <v>587767.02</v>
      </c>
      <c r="F10" s="107">
        <f t="shared" si="0"/>
        <v>587989.74</v>
      </c>
    </row>
    <row r="11" spans="1:6" ht="15.75" customHeight="1" x14ac:dyDescent="0.25">
      <c r="A11" s="67" t="s">
        <v>55</v>
      </c>
      <c r="B11" s="111">
        <v>443184.22</v>
      </c>
      <c r="C11" s="54">
        <v>604368.23</v>
      </c>
      <c r="D11" s="105">
        <v>613012.75</v>
      </c>
      <c r="E11" s="54">
        <v>587767.02</v>
      </c>
      <c r="F11" s="119">
        <v>587989.74</v>
      </c>
    </row>
    <row r="12" spans="1:6" ht="15.75" thickBot="1" x14ac:dyDescent="0.3">
      <c r="A12" s="68" t="s">
        <v>56</v>
      </c>
      <c r="B12" s="115">
        <v>443184</v>
      </c>
      <c r="C12" s="117">
        <v>604368.23</v>
      </c>
      <c r="D12" s="108">
        <v>613012.75</v>
      </c>
      <c r="E12" s="117">
        <v>587767.02</v>
      </c>
      <c r="F12" s="120">
        <v>587989.74</v>
      </c>
    </row>
    <row r="33" spans="3:3" x14ac:dyDescent="0.25">
      <c r="C33" t="s">
        <v>49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128" t="s">
        <v>119</v>
      </c>
      <c r="B1" s="128"/>
      <c r="C1" s="128"/>
      <c r="D1" s="128"/>
      <c r="E1" s="128"/>
      <c r="F1" s="128"/>
      <c r="G1" s="128"/>
      <c r="H1" s="128"/>
      <c r="I1" s="128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128" t="s">
        <v>30</v>
      </c>
      <c r="B3" s="128"/>
      <c r="C3" s="128"/>
      <c r="D3" s="128"/>
      <c r="E3" s="128"/>
      <c r="F3" s="128"/>
      <c r="G3" s="128"/>
      <c r="H3" s="145"/>
      <c r="I3" s="145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128" t="s">
        <v>92</v>
      </c>
      <c r="B5" s="129"/>
      <c r="C5" s="129"/>
      <c r="D5" s="129"/>
      <c r="E5" s="129"/>
      <c r="F5" s="129"/>
      <c r="G5" s="129"/>
      <c r="H5" s="129"/>
      <c r="I5" s="129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4" t="s">
        <v>14</v>
      </c>
      <c r="B7" s="23" t="s">
        <v>15</v>
      </c>
      <c r="C7" s="23" t="s">
        <v>16</v>
      </c>
      <c r="D7" s="23" t="s">
        <v>48</v>
      </c>
      <c r="E7" s="23" t="s">
        <v>113</v>
      </c>
      <c r="F7" s="24" t="s">
        <v>114</v>
      </c>
      <c r="G7" s="24" t="s">
        <v>109</v>
      </c>
      <c r="H7" s="24" t="s">
        <v>116</v>
      </c>
      <c r="I7" s="24" t="s">
        <v>117</v>
      </c>
    </row>
    <row r="8" spans="1:9" ht="25.5" x14ac:dyDescent="0.25">
      <c r="A8" s="13">
        <v>8</v>
      </c>
      <c r="B8" s="13"/>
      <c r="C8" s="13"/>
      <c r="D8" s="13" t="s">
        <v>28</v>
      </c>
      <c r="E8" s="10"/>
      <c r="F8" s="11"/>
      <c r="G8" s="11"/>
      <c r="H8" s="11"/>
      <c r="I8" s="11"/>
    </row>
    <row r="9" spans="1:9" x14ac:dyDescent="0.25">
      <c r="A9" s="13"/>
      <c r="B9" s="18">
        <v>84</v>
      </c>
      <c r="C9" s="18"/>
      <c r="D9" s="18" t="s">
        <v>34</v>
      </c>
      <c r="E9" s="10"/>
      <c r="F9" s="11"/>
      <c r="G9" s="11"/>
      <c r="H9" s="11"/>
      <c r="I9" s="11"/>
    </row>
    <row r="10" spans="1:9" ht="25.5" x14ac:dyDescent="0.25">
      <c r="A10" s="14"/>
      <c r="B10" s="14"/>
      <c r="C10" s="15">
        <v>81</v>
      </c>
      <c r="D10" s="19" t="s">
        <v>35</v>
      </c>
      <c r="E10" s="10"/>
      <c r="F10" s="11"/>
      <c r="G10" s="11"/>
      <c r="H10" s="11"/>
      <c r="I10" s="11"/>
    </row>
    <row r="11" spans="1:9" ht="25.5" x14ac:dyDescent="0.25">
      <c r="A11" s="16">
        <v>5</v>
      </c>
      <c r="B11" s="17"/>
      <c r="C11" s="17"/>
      <c r="D11" s="29" t="s">
        <v>29</v>
      </c>
      <c r="E11" s="10"/>
      <c r="F11" s="11"/>
      <c r="G11" s="11"/>
      <c r="H11" s="11"/>
      <c r="I11" s="11"/>
    </row>
    <row r="12" spans="1:9" ht="25.5" x14ac:dyDescent="0.25">
      <c r="A12" s="18"/>
      <c r="B12" s="18">
        <v>54</v>
      </c>
      <c r="C12" s="18"/>
      <c r="D12" s="30" t="s">
        <v>36</v>
      </c>
      <c r="E12" s="10"/>
      <c r="F12" s="11"/>
      <c r="G12" s="11"/>
      <c r="H12" s="11"/>
      <c r="I12" s="12"/>
    </row>
    <row r="13" spans="1:9" x14ac:dyDescent="0.25">
      <c r="A13" s="18"/>
      <c r="B13" s="18"/>
      <c r="C13" s="15">
        <v>11</v>
      </c>
      <c r="D13" s="15" t="s">
        <v>18</v>
      </c>
      <c r="E13" s="10"/>
      <c r="F13" s="11"/>
      <c r="G13" s="11"/>
      <c r="H13" s="11"/>
      <c r="I13" s="12"/>
    </row>
    <row r="14" spans="1:9" x14ac:dyDescent="0.25">
      <c r="A14" s="18"/>
      <c r="B14" s="18"/>
      <c r="C14" s="15">
        <v>31</v>
      </c>
      <c r="D14" s="15" t="s">
        <v>37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J8" sqref="J8"/>
    </sheetView>
  </sheetViews>
  <sheetFormatPr defaultRowHeight="15" x14ac:dyDescent="0.25"/>
  <cols>
    <col min="1" max="6" width="25.7109375" customWidth="1"/>
  </cols>
  <sheetData>
    <row r="1" spans="1:9" ht="33" customHeight="1" x14ac:dyDescent="0.25">
      <c r="A1" s="128" t="s">
        <v>119</v>
      </c>
      <c r="B1" s="128"/>
      <c r="C1" s="128"/>
      <c r="D1" s="128"/>
      <c r="E1" s="128"/>
      <c r="F1" s="128"/>
      <c r="G1" s="128"/>
      <c r="H1" s="128"/>
      <c r="I1" s="128"/>
    </row>
    <row r="2" spans="1:9" ht="18" x14ac:dyDescent="0.25">
      <c r="A2" s="28"/>
      <c r="B2" s="28"/>
      <c r="C2" s="28"/>
      <c r="D2" s="28"/>
      <c r="E2" s="28"/>
      <c r="F2" s="28"/>
    </row>
    <row r="3" spans="1:9" ht="15.75" x14ac:dyDescent="0.25">
      <c r="A3" s="128" t="s">
        <v>30</v>
      </c>
      <c r="B3" s="128"/>
      <c r="C3" s="128"/>
      <c r="D3" s="128"/>
      <c r="E3" s="128"/>
      <c r="F3" s="128"/>
    </row>
    <row r="4" spans="1:9" ht="18" x14ac:dyDescent="0.25">
      <c r="A4" s="28"/>
      <c r="B4" s="28"/>
      <c r="C4" s="28"/>
      <c r="D4" s="28"/>
      <c r="E4" s="6"/>
      <c r="F4" s="6"/>
    </row>
    <row r="5" spans="1:9" ht="15.75" x14ac:dyDescent="0.25">
      <c r="A5" s="128" t="s">
        <v>93</v>
      </c>
      <c r="B5" s="128"/>
      <c r="C5" s="128"/>
      <c r="D5" s="128"/>
      <c r="E5" s="128"/>
      <c r="F5" s="128"/>
    </row>
    <row r="6" spans="1:9" ht="18" x14ac:dyDescent="0.25">
      <c r="A6" s="28"/>
      <c r="B6" s="28"/>
      <c r="C6" s="28"/>
      <c r="D6" s="28"/>
      <c r="E6" s="6"/>
      <c r="F6" s="6"/>
    </row>
    <row r="7" spans="1:9" ht="25.5" x14ac:dyDescent="0.25">
      <c r="A7" s="23" t="s">
        <v>83</v>
      </c>
      <c r="B7" s="23" t="s">
        <v>113</v>
      </c>
      <c r="C7" s="24" t="s">
        <v>114</v>
      </c>
      <c r="D7" s="24" t="s">
        <v>109</v>
      </c>
      <c r="E7" s="24" t="s">
        <v>116</v>
      </c>
      <c r="F7" s="24" t="s">
        <v>117</v>
      </c>
    </row>
    <row r="8" spans="1:9" x14ac:dyDescent="0.25">
      <c r="A8" s="13" t="s">
        <v>94</v>
      </c>
      <c r="B8" s="10"/>
      <c r="C8" s="11"/>
      <c r="D8" s="11"/>
      <c r="E8" s="11"/>
      <c r="F8" s="11"/>
    </row>
    <row r="9" spans="1:9" ht="27.75" customHeight="1" x14ac:dyDescent="0.25">
      <c r="A9" s="13" t="s">
        <v>95</v>
      </c>
      <c r="B9" s="10"/>
      <c r="C9" s="11"/>
      <c r="D9" s="11"/>
      <c r="E9" s="11"/>
      <c r="F9" s="11"/>
    </row>
    <row r="10" spans="1:9" ht="24" customHeight="1" x14ac:dyDescent="0.25">
      <c r="A10" s="19" t="s">
        <v>96</v>
      </c>
      <c r="B10" s="10"/>
      <c r="C10" s="11"/>
      <c r="D10" s="11"/>
      <c r="E10" s="11"/>
      <c r="F10" s="11"/>
    </row>
    <row r="11" spans="1:9" x14ac:dyDescent="0.25">
      <c r="A11" s="19"/>
      <c r="B11" s="10"/>
      <c r="C11" s="11"/>
      <c r="D11" s="11"/>
      <c r="E11" s="11"/>
      <c r="F11" s="11"/>
    </row>
    <row r="12" spans="1:9" ht="15" customHeight="1" x14ac:dyDescent="0.25">
      <c r="A12" s="13" t="s">
        <v>97</v>
      </c>
      <c r="B12" s="10"/>
      <c r="C12" s="11"/>
      <c r="D12" s="11"/>
      <c r="E12" s="11"/>
      <c r="F12" s="11"/>
    </row>
    <row r="13" spans="1:9" ht="18.75" customHeight="1" x14ac:dyDescent="0.25">
      <c r="A13" s="29" t="s">
        <v>85</v>
      </c>
      <c r="B13" s="10"/>
      <c r="C13" s="11"/>
      <c r="D13" s="11"/>
      <c r="E13" s="11"/>
      <c r="F13" s="11"/>
    </row>
    <row r="14" spans="1:9" x14ac:dyDescent="0.25">
      <c r="A14" s="15" t="s">
        <v>86</v>
      </c>
      <c r="B14" s="10"/>
      <c r="C14" s="11"/>
      <c r="D14" s="11"/>
      <c r="E14" s="11"/>
      <c r="F14" s="12"/>
    </row>
    <row r="15" spans="1:9" ht="20.25" customHeight="1" x14ac:dyDescent="0.25">
      <c r="A15" s="29" t="s">
        <v>88</v>
      </c>
      <c r="B15" s="10"/>
      <c r="C15" s="11"/>
      <c r="D15" s="11"/>
      <c r="E15" s="11"/>
      <c r="F15" s="12"/>
    </row>
    <row r="16" spans="1:9" x14ac:dyDescent="0.25">
      <c r="A16" s="15" t="s">
        <v>89</v>
      </c>
      <c r="B16" s="10"/>
      <c r="C16" s="11"/>
      <c r="D16" s="11"/>
      <c r="E16" s="11"/>
      <c r="F16" s="12"/>
    </row>
  </sheetData>
  <mergeCells count="3">
    <mergeCell ref="A3:F3"/>
    <mergeCell ref="A5:F5"/>
    <mergeCell ref="A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tabSelected="1" topLeftCell="A4" workbookViewId="0">
      <selection activeCell="N12" sqref="N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  <col min="11" max="11" width="13.7109375" customWidth="1"/>
    <col min="12" max="12" width="11" customWidth="1"/>
  </cols>
  <sheetData>
    <row r="1" spans="1:12" ht="42" customHeight="1" x14ac:dyDescent="0.25">
      <c r="A1" s="168" t="s">
        <v>115</v>
      </c>
      <c r="B1" s="169"/>
      <c r="C1" s="169"/>
      <c r="D1" s="169"/>
      <c r="E1" s="169"/>
      <c r="F1" s="169"/>
      <c r="G1" s="169"/>
      <c r="H1" s="169"/>
      <c r="I1" s="170"/>
    </row>
    <row r="2" spans="1:12" ht="18" x14ac:dyDescent="0.25">
      <c r="A2" s="63"/>
      <c r="B2" s="28"/>
      <c r="C2" s="28"/>
      <c r="D2" s="28"/>
      <c r="E2" s="28"/>
      <c r="F2" s="28"/>
      <c r="G2" s="28"/>
      <c r="H2" s="6"/>
      <c r="I2" s="64" t="s">
        <v>49</v>
      </c>
    </row>
    <row r="3" spans="1:12" ht="18" customHeight="1" x14ac:dyDescent="0.25">
      <c r="A3" s="171" t="s">
        <v>98</v>
      </c>
      <c r="B3" s="172"/>
      <c r="C3" s="172"/>
      <c r="D3" s="172"/>
      <c r="E3" s="172"/>
      <c r="F3" s="172"/>
      <c r="G3" s="172"/>
      <c r="H3" s="172"/>
      <c r="I3" s="173"/>
    </row>
    <row r="4" spans="1:12" ht="18" x14ac:dyDescent="0.25">
      <c r="A4" s="63"/>
      <c r="B4" s="28"/>
      <c r="C4" s="28"/>
      <c r="D4" s="28"/>
      <c r="E4" s="28"/>
      <c r="F4" s="28"/>
      <c r="G4" s="28"/>
      <c r="H4" s="6"/>
      <c r="I4" s="64"/>
    </row>
    <row r="5" spans="1:12" ht="25.5" x14ac:dyDescent="0.25">
      <c r="A5" s="174" t="s">
        <v>31</v>
      </c>
      <c r="B5" s="175"/>
      <c r="C5" s="176"/>
      <c r="D5" s="23" t="s">
        <v>32</v>
      </c>
      <c r="E5" s="23" t="s">
        <v>113</v>
      </c>
      <c r="F5" s="24" t="s">
        <v>114</v>
      </c>
      <c r="G5" s="24" t="s">
        <v>109</v>
      </c>
      <c r="H5" s="24" t="s">
        <v>116</v>
      </c>
      <c r="I5" s="24" t="s">
        <v>117</v>
      </c>
    </row>
    <row r="6" spans="1:12" ht="25.5" x14ac:dyDescent="0.25">
      <c r="A6" s="162" t="s">
        <v>57</v>
      </c>
      <c r="B6" s="163"/>
      <c r="C6" s="164"/>
      <c r="D6" s="79" t="s">
        <v>58</v>
      </c>
      <c r="E6" s="103">
        <f>(E8+E11+E17)</f>
        <v>443184.22</v>
      </c>
      <c r="F6" s="109">
        <f>SUM(F8,F11,F17,F40)</f>
        <v>604368.23</v>
      </c>
      <c r="G6" s="109">
        <f>SUM(G8,G11,G17)</f>
        <v>613012.75</v>
      </c>
      <c r="H6" s="109">
        <f>SUM(H8,H11,H17)</f>
        <v>587767.02</v>
      </c>
      <c r="I6" s="109">
        <f>SUM(I8,I11,I17)</f>
        <v>587989.74</v>
      </c>
    </row>
    <row r="7" spans="1:12" x14ac:dyDescent="0.25">
      <c r="A7" s="162" t="s">
        <v>59</v>
      </c>
      <c r="B7" s="163"/>
      <c r="C7" s="164"/>
      <c r="D7" s="79" t="s">
        <v>60</v>
      </c>
      <c r="E7" s="111"/>
      <c r="F7" s="54"/>
      <c r="G7" s="11"/>
      <c r="H7" s="54"/>
      <c r="I7" s="119"/>
    </row>
    <row r="8" spans="1:12" ht="25.5" x14ac:dyDescent="0.25">
      <c r="A8" s="150" t="s">
        <v>61</v>
      </c>
      <c r="B8" s="151"/>
      <c r="C8" s="152"/>
      <c r="D8" s="81" t="s">
        <v>62</v>
      </c>
      <c r="E8" s="109">
        <f>(E9)</f>
        <v>398.88</v>
      </c>
      <c r="F8" s="109">
        <f>(F9)</f>
        <v>510</v>
      </c>
      <c r="G8" s="45">
        <f>(G9)</f>
        <v>510</v>
      </c>
      <c r="H8" s="109">
        <f t="shared" ref="H8:I8" si="0">(H9)</f>
        <v>510</v>
      </c>
      <c r="I8" s="122">
        <f t="shared" si="0"/>
        <v>510</v>
      </c>
      <c r="K8" s="56"/>
      <c r="L8" s="56"/>
    </row>
    <row r="9" spans="1:12" x14ac:dyDescent="0.25">
      <c r="A9" s="165">
        <v>3</v>
      </c>
      <c r="B9" s="166"/>
      <c r="C9" s="167"/>
      <c r="D9" s="83" t="s">
        <v>21</v>
      </c>
      <c r="E9" s="111">
        <v>398.88</v>
      </c>
      <c r="F9" s="54">
        <v>510</v>
      </c>
      <c r="G9" s="11">
        <v>510</v>
      </c>
      <c r="H9" s="54">
        <v>510</v>
      </c>
      <c r="I9" s="119">
        <v>510</v>
      </c>
      <c r="K9" s="92"/>
      <c r="L9" s="56"/>
    </row>
    <row r="10" spans="1:12" ht="25.5" x14ac:dyDescent="0.25">
      <c r="A10" s="165">
        <v>32</v>
      </c>
      <c r="B10" s="166"/>
      <c r="C10" s="167"/>
      <c r="D10" s="83" t="s">
        <v>63</v>
      </c>
      <c r="E10" s="111">
        <v>398.88</v>
      </c>
      <c r="F10" s="54">
        <v>510</v>
      </c>
      <c r="G10" s="11">
        <v>510</v>
      </c>
      <c r="H10" s="54">
        <v>510</v>
      </c>
      <c r="I10" s="119">
        <v>510</v>
      </c>
      <c r="K10" s="92"/>
      <c r="L10" s="91"/>
    </row>
    <row r="11" spans="1:12" x14ac:dyDescent="0.25">
      <c r="A11" s="162" t="s">
        <v>64</v>
      </c>
      <c r="B11" s="163"/>
      <c r="C11" s="164"/>
      <c r="D11" s="79" t="s">
        <v>67</v>
      </c>
      <c r="E11" s="103">
        <f>(E12)</f>
        <v>285203.94</v>
      </c>
      <c r="F11" s="103">
        <f>(F12)</f>
        <v>424036</v>
      </c>
      <c r="G11" s="103">
        <f t="shared" ref="G11" si="1">(G12)</f>
        <v>432660.52</v>
      </c>
      <c r="H11" s="103">
        <f>(H12)</f>
        <v>433959.79</v>
      </c>
      <c r="I11" s="123">
        <f>(I12)</f>
        <v>434182.51</v>
      </c>
      <c r="J11" s="56"/>
      <c r="K11" s="56"/>
      <c r="L11" s="91"/>
    </row>
    <row r="12" spans="1:12" ht="27.75" customHeight="1" x14ac:dyDescent="0.25">
      <c r="A12" s="150" t="s">
        <v>65</v>
      </c>
      <c r="B12" s="151"/>
      <c r="C12" s="152"/>
      <c r="D12" s="79" t="s">
        <v>66</v>
      </c>
      <c r="E12" s="103">
        <f>(E13)</f>
        <v>285203.94</v>
      </c>
      <c r="F12" s="103">
        <f>(F13)</f>
        <v>424036</v>
      </c>
      <c r="G12" s="109">
        <f>(G13)</f>
        <v>432660.52</v>
      </c>
      <c r="H12" s="109">
        <f>(H13)</f>
        <v>433959.79</v>
      </c>
      <c r="I12" s="122">
        <f>(I13)</f>
        <v>434182.51</v>
      </c>
      <c r="J12" s="94"/>
      <c r="K12" s="96"/>
      <c r="L12" s="91"/>
    </row>
    <row r="13" spans="1:12" x14ac:dyDescent="0.25">
      <c r="A13" s="153">
        <v>3</v>
      </c>
      <c r="B13" s="154"/>
      <c r="C13" s="155"/>
      <c r="D13" s="83" t="s">
        <v>21</v>
      </c>
      <c r="E13" s="111">
        <f>SUM(E14:E16)</f>
        <v>285203.94</v>
      </c>
      <c r="F13" s="111">
        <f>SUM(F14:F16)</f>
        <v>424036</v>
      </c>
      <c r="G13" s="54">
        <v>432660.52</v>
      </c>
      <c r="H13" s="54">
        <v>433959.79</v>
      </c>
      <c r="I13" s="119">
        <v>434182.51</v>
      </c>
      <c r="J13" s="94"/>
      <c r="K13" s="97"/>
      <c r="L13" s="98"/>
    </row>
    <row r="14" spans="1:12" x14ac:dyDescent="0.25">
      <c r="A14" s="156">
        <v>31</v>
      </c>
      <c r="B14" s="157"/>
      <c r="C14" s="158"/>
      <c r="D14" s="83" t="s">
        <v>22</v>
      </c>
      <c r="E14" s="111">
        <v>285203.94</v>
      </c>
      <c r="F14" s="111">
        <v>424036</v>
      </c>
      <c r="G14" s="54">
        <v>432660.52</v>
      </c>
      <c r="H14" s="54">
        <v>433959.79</v>
      </c>
      <c r="I14" s="119">
        <v>434182.51</v>
      </c>
      <c r="J14" s="94"/>
      <c r="K14" s="96"/>
      <c r="L14" s="91"/>
    </row>
    <row r="15" spans="1:12" x14ac:dyDescent="0.25">
      <c r="A15" s="156">
        <v>32</v>
      </c>
      <c r="B15" s="157"/>
      <c r="C15" s="158"/>
      <c r="D15" s="83" t="s">
        <v>33</v>
      </c>
      <c r="E15" s="111">
        <v>0</v>
      </c>
      <c r="F15" s="111"/>
      <c r="G15" s="54"/>
      <c r="H15" s="11"/>
      <c r="I15" s="65"/>
      <c r="J15" s="94"/>
      <c r="K15" s="96"/>
      <c r="L15" s="91"/>
    </row>
    <row r="16" spans="1:12" x14ac:dyDescent="0.25">
      <c r="A16" s="84">
        <v>34</v>
      </c>
      <c r="B16" s="85"/>
      <c r="C16" s="86"/>
      <c r="D16" s="83" t="s">
        <v>52</v>
      </c>
      <c r="E16" s="111">
        <v>0</v>
      </c>
      <c r="F16" s="111"/>
      <c r="G16" s="54"/>
      <c r="H16" s="11"/>
      <c r="I16" s="65"/>
      <c r="J16" s="94"/>
      <c r="K16" s="96"/>
      <c r="L16" s="91"/>
    </row>
    <row r="17" spans="1:16" ht="23.25" customHeight="1" x14ac:dyDescent="0.25">
      <c r="A17" s="162" t="s">
        <v>68</v>
      </c>
      <c r="B17" s="163"/>
      <c r="C17" s="164"/>
      <c r="D17" s="79" t="s">
        <v>69</v>
      </c>
      <c r="E17" s="103">
        <f>(E18+E23+E27+E31+E40+E37)</f>
        <v>157581.4</v>
      </c>
      <c r="F17" s="109">
        <f>(F18+F23+F28+F31+F37)</f>
        <v>179822.22999999998</v>
      </c>
      <c r="G17" s="109">
        <f>(G18+G23+G28+G31+G37)</f>
        <v>179842.22999999998</v>
      </c>
      <c r="H17" s="109">
        <f>(H18+H23+H28+H37)</f>
        <v>153297.22999999998</v>
      </c>
      <c r="I17" s="122">
        <f>(I18+I23+I27+I31+I37)</f>
        <v>153297.22999999998</v>
      </c>
      <c r="J17" s="94"/>
      <c r="K17" s="92"/>
      <c r="L17" s="91"/>
    </row>
    <row r="18" spans="1:16" ht="15" customHeight="1" x14ac:dyDescent="0.25">
      <c r="A18" s="150" t="s">
        <v>70</v>
      </c>
      <c r="B18" s="151"/>
      <c r="C18" s="152"/>
      <c r="D18" s="81" t="s">
        <v>18</v>
      </c>
      <c r="E18" s="103">
        <f>(E19+E21)</f>
        <v>66242.899999999994</v>
      </c>
      <c r="F18" s="103">
        <f>(F19+F21)</f>
        <v>66892</v>
      </c>
      <c r="G18" s="109">
        <f>(G19+G21)</f>
        <v>66892</v>
      </c>
      <c r="H18" s="109">
        <f>(H19+H21)</f>
        <v>66892</v>
      </c>
      <c r="I18" s="122">
        <f>(I19+I21)</f>
        <v>66892</v>
      </c>
      <c r="J18" s="94"/>
      <c r="K18" s="97"/>
      <c r="L18" s="98"/>
    </row>
    <row r="19" spans="1:16" x14ac:dyDescent="0.25">
      <c r="A19" s="153">
        <v>3</v>
      </c>
      <c r="B19" s="154"/>
      <c r="C19" s="155"/>
      <c r="D19" s="83" t="s">
        <v>21</v>
      </c>
      <c r="E19" s="111">
        <f>(E20)</f>
        <v>64740.09</v>
      </c>
      <c r="F19" s="111">
        <f>SUM(F20)</f>
        <v>65193</v>
      </c>
      <c r="G19" s="54">
        <v>65193</v>
      </c>
      <c r="H19" s="54">
        <v>65193</v>
      </c>
      <c r="I19" s="119">
        <v>65193</v>
      </c>
      <c r="J19" s="94"/>
      <c r="K19" s="96"/>
      <c r="L19" s="91"/>
      <c r="M19" s="74"/>
      <c r="N19" s="47"/>
      <c r="O19" s="48"/>
      <c r="P19" s="46"/>
    </row>
    <row r="20" spans="1:16" x14ac:dyDescent="0.25">
      <c r="A20" s="156">
        <v>32</v>
      </c>
      <c r="B20" s="157"/>
      <c r="C20" s="158"/>
      <c r="D20" s="83" t="s">
        <v>33</v>
      </c>
      <c r="E20" s="111">
        <v>64740.09</v>
      </c>
      <c r="F20" s="111">
        <v>65193</v>
      </c>
      <c r="G20" s="54">
        <v>65193</v>
      </c>
      <c r="H20" s="54">
        <v>65193</v>
      </c>
      <c r="I20" s="119">
        <v>65193</v>
      </c>
      <c r="J20" s="94"/>
      <c r="K20" s="96"/>
      <c r="L20" s="91"/>
    </row>
    <row r="21" spans="1:16" ht="25.5" x14ac:dyDescent="0.25">
      <c r="A21" s="153">
        <v>4</v>
      </c>
      <c r="B21" s="154"/>
      <c r="C21" s="155"/>
      <c r="D21" s="83" t="s">
        <v>23</v>
      </c>
      <c r="E21" s="111">
        <f>(E22)</f>
        <v>1502.81</v>
      </c>
      <c r="F21" s="111">
        <v>1699</v>
      </c>
      <c r="G21" s="54">
        <v>1699</v>
      </c>
      <c r="H21" s="54">
        <v>1699</v>
      </c>
      <c r="I21" s="119">
        <v>1699</v>
      </c>
      <c r="J21" s="94"/>
      <c r="K21" s="96"/>
      <c r="L21" s="91"/>
    </row>
    <row r="22" spans="1:16" ht="25.5" x14ac:dyDescent="0.25">
      <c r="A22" s="156">
        <v>42</v>
      </c>
      <c r="B22" s="157"/>
      <c r="C22" s="158"/>
      <c r="D22" s="83" t="s">
        <v>46</v>
      </c>
      <c r="E22" s="54">
        <v>1502.81</v>
      </c>
      <c r="F22" s="111">
        <v>1699</v>
      </c>
      <c r="G22" s="54">
        <v>1699</v>
      </c>
      <c r="H22" s="54">
        <v>1699</v>
      </c>
      <c r="I22" s="119">
        <v>1699</v>
      </c>
      <c r="J22" s="94"/>
      <c r="K22" s="96"/>
      <c r="L22" s="91"/>
    </row>
    <row r="23" spans="1:16" ht="15" customHeight="1" x14ac:dyDescent="0.25">
      <c r="A23" s="150" t="s">
        <v>71</v>
      </c>
      <c r="B23" s="151"/>
      <c r="C23" s="152"/>
      <c r="D23" s="81" t="s">
        <v>18</v>
      </c>
      <c r="E23" s="109">
        <f>(E24)</f>
        <v>73008.12</v>
      </c>
      <c r="F23" s="103">
        <f>(F24)</f>
        <v>78924.23</v>
      </c>
      <c r="G23" s="109">
        <f>SUM(G25,G26)</f>
        <v>78924.23</v>
      </c>
      <c r="H23" s="109">
        <f>(H24)</f>
        <v>78924.23</v>
      </c>
      <c r="I23" s="122">
        <f>(I24)</f>
        <v>78924.23</v>
      </c>
      <c r="J23" s="94"/>
      <c r="K23" s="96"/>
      <c r="L23" s="91"/>
    </row>
    <row r="24" spans="1:16" x14ac:dyDescent="0.25">
      <c r="A24" s="153">
        <v>3</v>
      </c>
      <c r="B24" s="154"/>
      <c r="C24" s="155"/>
      <c r="D24" s="83" t="s">
        <v>21</v>
      </c>
      <c r="E24" s="111">
        <f>SUM(E25:E26)</f>
        <v>73008.12</v>
      </c>
      <c r="F24" s="111">
        <f>SUM(F25:F26)</f>
        <v>78924.23</v>
      </c>
      <c r="G24" s="54">
        <v>78924.23</v>
      </c>
      <c r="H24" s="54">
        <v>78924.23</v>
      </c>
      <c r="I24" s="119">
        <v>78924.23</v>
      </c>
      <c r="J24" s="94"/>
      <c r="K24" s="97"/>
      <c r="L24" s="98"/>
    </row>
    <row r="25" spans="1:16" x14ac:dyDescent="0.25">
      <c r="A25" s="156">
        <v>32</v>
      </c>
      <c r="B25" s="157"/>
      <c r="C25" s="158"/>
      <c r="D25" s="83" t="s">
        <v>33</v>
      </c>
      <c r="E25" s="54">
        <v>71863.12</v>
      </c>
      <c r="F25" s="111">
        <v>77782.23</v>
      </c>
      <c r="G25" s="54">
        <v>77782.23</v>
      </c>
      <c r="H25" s="54">
        <v>77782.23</v>
      </c>
      <c r="I25" s="119">
        <v>77782.23</v>
      </c>
      <c r="J25" s="94"/>
      <c r="K25" s="96"/>
      <c r="L25" s="91"/>
    </row>
    <row r="26" spans="1:16" x14ac:dyDescent="0.25">
      <c r="A26" s="84">
        <v>34</v>
      </c>
      <c r="B26" s="85"/>
      <c r="C26" s="86"/>
      <c r="D26" s="83" t="s">
        <v>52</v>
      </c>
      <c r="E26" s="54">
        <v>1145</v>
      </c>
      <c r="F26" s="111">
        <v>1142</v>
      </c>
      <c r="G26" s="54">
        <v>1142</v>
      </c>
      <c r="H26" s="54">
        <v>1142</v>
      </c>
      <c r="I26" s="119">
        <v>1142</v>
      </c>
      <c r="J26" s="94"/>
      <c r="K26" s="96"/>
      <c r="L26" s="91"/>
    </row>
    <row r="27" spans="1:16" x14ac:dyDescent="0.25">
      <c r="A27" s="150" t="s">
        <v>72</v>
      </c>
      <c r="B27" s="151"/>
      <c r="C27" s="152"/>
      <c r="D27" s="81" t="s">
        <v>73</v>
      </c>
      <c r="E27" s="109">
        <f>(E28)</f>
        <v>2132.1799999999998</v>
      </c>
      <c r="F27" s="103">
        <f>(F28)</f>
        <v>7063</v>
      </c>
      <c r="G27" s="109">
        <f>(G28)</f>
        <v>7083</v>
      </c>
      <c r="H27" s="109">
        <v>7083</v>
      </c>
      <c r="I27" s="122">
        <v>7083</v>
      </c>
      <c r="J27" s="94"/>
      <c r="K27" s="96"/>
      <c r="L27" s="91"/>
    </row>
    <row r="28" spans="1:16" x14ac:dyDescent="0.25">
      <c r="A28" s="153">
        <v>3</v>
      </c>
      <c r="B28" s="154"/>
      <c r="C28" s="155"/>
      <c r="D28" s="83" t="s">
        <v>21</v>
      </c>
      <c r="E28" s="111">
        <f>SUM(E29:E30)</f>
        <v>2132.1799999999998</v>
      </c>
      <c r="F28" s="111">
        <f>SUM(F29:F30)</f>
        <v>7063</v>
      </c>
      <c r="G28" s="54">
        <f>SUM(G29:G30)</f>
        <v>7083</v>
      </c>
      <c r="H28" s="54">
        <f>SUM(H29:H30)</f>
        <v>7083</v>
      </c>
      <c r="I28" s="119">
        <f>SUM(I29:I30)</f>
        <v>7083</v>
      </c>
      <c r="J28" s="94"/>
      <c r="K28" s="97"/>
      <c r="L28" s="98"/>
    </row>
    <row r="29" spans="1:16" x14ac:dyDescent="0.25">
      <c r="A29" s="156">
        <v>32</v>
      </c>
      <c r="B29" s="157"/>
      <c r="C29" s="158"/>
      <c r="D29" s="83" t="s">
        <v>33</v>
      </c>
      <c r="E29" s="54">
        <v>2132.1799999999998</v>
      </c>
      <c r="F29" s="111">
        <v>7033</v>
      </c>
      <c r="G29" s="54">
        <v>7033</v>
      </c>
      <c r="H29" s="54">
        <v>7033</v>
      </c>
      <c r="I29" s="119">
        <v>7033</v>
      </c>
      <c r="J29" s="94"/>
      <c r="K29" s="96"/>
      <c r="L29" s="91"/>
    </row>
    <row r="30" spans="1:16" ht="25.5" customHeight="1" x14ac:dyDescent="0.25">
      <c r="A30" s="84">
        <v>34</v>
      </c>
      <c r="B30" s="85"/>
      <c r="C30" s="86"/>
      <c r="D30" s="83" t="s">
        <v>52</v>
      </c>
      <c r="E30" s="58">
        <v>0</v>
      </c>
      <c r="F30" s="57">
        <v>30</v>
      </c>
      <c r="G30" s="58">
        <v>50</v>
      </c>
      <c r="H30" s="61">
        <v>50</v>
      </c>
      <c r="I30" s="124">
        <v>50</v>
      </c>
      <c r="J30" s="56"/>
      <c r="K30" s="78"/>
      <c r="L30" s="91"/>
    </row>
    <row r="31" spans="1:16" ht="25.5" customHeight="1" x14ac:dyDescent="0.25">
      <c r="A31" s="150" t="s">
        <v>74</v>
      </c>
      <c r="B31" s="151"/>
      <c r="C31" s="152"/>
      <c r="D31" s="81" t="s">
        <v>75</v>
      </c>
      <c r="E31" s="60">
        <f>(E32+E34)</f>
        <v>998.73</v>
      </c>
      <c r="F31" s="116">
        <f>SUM(F32,F34)</f>
        <v>26545</v>
      </c>
      <c r="G31" s="60">
        <f>(G32+G34)</f>
        <v>26545</v>
      </c>
      <c r="H31" s="11"/>
      <c r="I31" s="124"/>
      <c r="J31" s="56"/>
      <c r="K31" s="99"/>
      <c r="L31" s="98"/>
    </row>
    <row r="32" spans="1:16" x14ac:dyDescent="0.25">
      <c r="A32" s="153">
        <v>3</v>
      </c>
      <c r="B32" s="154"/>
      <c r="C32" s="155"/>
      <c r="D32" s="83" t="s">
        <v>21</v>
      </c>
      <c r="E32" s="57">
        <f>(E33)</f>
        <v>0</v>
      </c>
      <c r="F32" s="57">
        <f>(F33)</f>
        <v>997</v>
      </c>
      <c r="G32" s="58">
        <f>(G33)</f>
        <v>5309</v>
      </c>
      <c r="H32" s="11"/>
      <c r="I32" s="124"/>
      <c r="J32" s="56"/>
      <c r="K32" s="78"/>
      <c r="L32" s="91"/>
    </row>
    <row r="33" spans="1:12" x14ac:dyDescent="0.25">
      <c r="A33" s="156">
        <v>32</v>
      </c>
      <c r="B33" s="157"/>
      <c r="C33" s="158"/>
      <c r="D33" s="83" t="s">
        <v>33</v>
      </c>
      <c r="E33" s="58">
        <v>0</v>
      </c>
      <c r="F33" s="57">
        <v>997</v>
      </c>
      <c r="G33" s="58">
        <v>5309</v>
      </c>
      <c r="H33" s="11"/>
      <c r="I33" s="124"/>
      <c r="J33" s="56"/>
      <c r="K33" s="78"/>
      <c r="L33" s="91"/>
    </row>
    <row r="34" spans="1:12" ht="25.5" x14ac:dyDescent="0.25">
      <c r="A34" s="153">
        <v>4</v>
      </c>
      <c r="B34" s="154"/>
      <c r="C34" s="155"/>
      <c r="D34" s="83" t="s">
        <v>23</v>
      </c>
      <c r="E34" s="116">
        <f>SUM(E35:E36)</f>
        <v>998.73</v>
      </c>
      <c r="F34" s="116">
        <f>SUM(F35:F36)</f>
        <v>25548</v>
      </c>
      <c r="G34" s="58">
        <f>(G35)</f>
        <v>21236</v>
      </c>
      <c r="H34" s="11"/>
      <c r="I34" s="124"/>
      <c r="J34" s="56"/>
      <c r="K34" s="78"/>
      <c r="L34" s="91"/>
    </row>
    <row r="35" spans="1:12" ht="25.5" x14ac:dyDescent="0.25">
      <c r="A35" s="156">
        <v>42</v>
      </c>
      <c r="B35" s="157"/>
      <c r="C35" s="158"/>
      <c r="D35" s="83" t="s">
        <v>46</v>
      </c>
      <c r="E35" s="58">
        <v>998.73</v>
      </c>
      <c r="F35" s="57">
        <v>25548</v>
      </c>
      <c r="G35" s="58">
        <v>21236</v>
      </c>
      <c r="H35" s="11"/>
      <c r="I35" s="124"/>
      <c r="J35" s="56"/>
      <c r="K35" s="78"/>
      <c r="L35" s="91"/>
    </row>
    <row r="36" spans="1:12" ht="25.5" x14ac:dyDescent="0.25">
      <c r="A36" s="156">
        <v>45</v>
      </c>
      <c r="B36" s="157"/>
      <c r="C36" s="158"/>
      <c r="D36" s="83" t="s">
        <v>78</v>
      </c>
      <c r="E36" s="58">
        <v>0</v>
      </c>
      <c r="F36" s="57"/>
      <c r="G36" s="58"/>
      <c r="H36" s="11"/>
      <c r="I36" s="124"/>
      <c r="J36" s="56"/>
      <c r="K36" s="78"/>
      <c r="L36" s="91"/>
    </row>
    <row r="37" spans="1:12" ht="25.5" x14ac:dyDescent="0.25">
      <c r="A37" s="150" t="s">
        <v>76</v>
      </c>
      <c r="B37" s="151"/>
      <c r="C37" s="152"/>
      <c r="D37" s="81" t="s">
        <v>77</v>
      </c>
      <c r="E37" s="60">
        <f>(E38)</f>
        <v>2812.79</v>
      </c>
      <c r="F37" s="60">
        <f>(F38)</f>
        <v>398</v>
      </c>
      <c r="G37" s="60">
        <f>(G38)</f>
        <v>398</v>
      </c>
      <c r="H37" s="59">
        <f>(H38)</f>
        <v>398</v>
      </c>
      <c r="I37" s="125">
        <f>(I38)</f>
        <v>398</v>
      </c>
      <c r="J37" s="56"/>
      <c r="K37" s="78"/>
      <c r="L37" s="91"/>
    </row>
    <row r="38" spans="1:12" x14ac:dyDescent="0.25">
      <c r="A38" s="153">
        <v>3</v>
      </c>
      <c r="B38" s="154"/>
      <c r="C38" s="155"/>
      <c r="D38" s="83" t="s">
        <v>21</v>
      </c>
      <c r="E38" s="58">
        <f>(E39)</f>
        <v>2812.79</v>
      </c>
      <c r="F38" s="58">
        <f>(F39)</f>
        <v>398</v>
      </c>
      <c r="G38" s="58">
        <v>398</v>
      </c>
      <c r="H38" s="61">
        <v>398</v>
      </c>
      <c r="I38" s="124">
        <v>398</v>
      </c>
      <c r="K38" s="78"/>
      <c r="L38" s="91"/>
    </row>
    <row r="39" spans="1:12" ht="18.75" customHeight="1" x14ac:dyDescent="0.25">
      <c r="A39" s="156">
        <v>32</v>
      </c>
      <c r="B39" s="157"/>
      <c r="C39" s="158"/>
      <c r="D39" s="83" t="s">
        <v>33</v>
      </c>
      <c r="E39" s="58">
        <v>2812.79</v>
      </c>
      <c r="F39" s="58">
        <v>398</v>
      </c>
      <c r="G39" s="58">
        <v>398</v>
      </c>
      <c r="H39" s="61">
        <v>398</v>
      </c>
      <c r="I39" s="124">
        <v>398</v>
      </c>
      <c r="K39" s="78"/>
      <c r="L39" s="91"/>
    </row>
    <row r="40" spans="1:12" ht="18.75" customHeight="1" x14ac:dyDescent="0.25">
      <c r="A40" s="159" t="s">
        <v>79</v>
      </c>
      <c r="B40" s="160"/>
      <c r="C40" s="161"/>
      <c r="D40" s="79" t="s">
        <v>80</v>
      </c>
      <c r="E40" s="60">
        <f>(E41)</f>
        <v>12386.68</v>
      </c>
      <c r="F40" s="60">
        <f>SUM(F42,F44)</f>
        <v>0</v>
      </c>
      <c r="G40" s="58">
        <v>0</v>
      </c>
      <c r="H40" s="11"/>
      <c r="I40" s="70"/>
      <c r="K40" s="78"/>
      <c r="L40" s="91"/>
    </row>
    <row r="41" spans="1:12" ht="25.5" x14ac:dyDescent="0.25">
      <c r="A41" s="150" t="s">
        <v>71</v>
      </c>
      <c r="B41" s="151"/>
      <c r="C41" s="152"/>
      <c r="D41" s="81" t="s">
        <v>81</v>
      </c>
      <c r="E41" s="60">
        <f>SUM(E42,E44)</f>
        <v>12386.68</v>
      </c>
      <c r="F41" s="60">
        <f>SUM(F43,F45)</f>
        <v>0</v>
      </c>
      <c r="G41" s="58">
        <v>0</v>
      </c>
      <c r="H41" s="11"/>
      <c r="I41" s="70"/>
      <c r="K41" s="78"/>
      <c r="L41" s="91"/>
    </row>
    <row r="42" spans="1:12" x14ac:dyDescent="0.25">
      <c r="A42" s="77">
        <v>3</v>
      </c>
      <c r="B42" s="80"/>
      <c r="C42" s="81"/>
      <c r="D42" s="83" t="s">
        <v>21</v>
      </c>
      <c r="E42" s="58">
        <f>(E43)</f>
        <v>6247.95</v>
      </c>
      <c r="F42" s="60">
        <f>(F43)</f>
        <v>0</v>
      </c>
      <c r="G42" s="58">
        <v>0</v>
      </c>
      <c r="H42" s="11"/>
      <c r="I42" s="70"/>
      <c r="K42" s="78"/>
      <c r="L42" s="91"/>
    </row>
    <row r="43" spans="1:12" x14ac:dyDescent="0.25">
      <c r="A43" s="82">
        <v>32</v>
      </c>
      <c r="B43" s="80"/>
      <c r="C43" s="81"/>
      <c r="D43" s="83" t="s">
        <v>33</v>
      </c>
      <c r="E43" s="58">
        <v>6247.95</v>
      </c>
      <c r="F43" s="58"/>
      <c r="G43" s="58">
        <v>0</v>
      </c>
      <c r="H43" s="11"/>
      <c r="I43" s="70"/>
      <c r="K43" s="78"/>
      <c r="L43" s="91"/>
    </row>
    <row r="44" spans="1:12" ht="25.5" x14ac:dyDescent="0.25">
      <c r="A44" s="153">
        <v>4</v>
      </c>
      <c r="B44" s="154"/>
      <c r="C44" s="155"/>
      <c r="D44" s="83" t="s">
        <v>107</v>
      </c>
      <c r="E44" s="58">
        <f>(E45)</f>
        <v>6138.73</v>
      </c>
      <c r="F44" s="58">
        <f>(F45)</f>
        <v>0</v>
      </c>
      <c r="G44" s="58">
        <v>0</v>
      </c>
      <c r="H44" s="11"/>
      <c r="I44" s="70"/>
      <c r="K44" s="78"/>
      <c r="L44" s="91"/>
    </row>
    <row r="45" spans="1:12" ht="25.5" x14ac:dyDescent="0.25">
      <c r="A45" s="156">
        <v>42</v>
      </c>
      <c r="B45" s="157"/>
      <c r="C45" s="158"/>
      <c r="D45" s="55" t="s">
        <v>106</v>
      </c>
      <c r="E45" s="58">
        <v>6138.73</v>
      </c>
      <c r="F45" s="58"/>
      <c r="G45" s="58">
        <v>0</v>
      </c>
      <c r="H45" s="11"/>
      <c r="I45" s="70"/>
      <c r="K45" s="78"/>
      <c r="L45" s="91"/>
    </row>
    <row r="46" spans="1:12" ht="25.5" x14ac:dyDescent="0.25">
      <c r="A46" s="156">
        <v>45</v>
      </c>
      <c r="B46" s="157"/>
      <c r="C46" s="158"/>
      <c r="D46" s="83" t="s">
        <v>78</v>
      </c>
      <c r="E46" s="58">
        <v>0</v>
      </c>
      <c r="F46" s="57">
        <v>0</v>
      </c>
      <c r="G46" s="58">
        <v>0</v>
      </c>
      <c r="H46" s="11"/>
      <c r="I46" s="70"/>
      <c r="K46" s="78"/>
      <c r="L46" s="91"/>
    </row>
    <row r="47" spans="1:12" x14ac:dyDescent="0.25">
      <c r="E47" s="62"/>
      <c r="F47" s="62"/>
      <c r="G47" s="62"/>
      <c r="H47" s="62"/>
      <c r="I47" s="62"/>
    </row>
    <row r="48" spans="1:12" x14ac:dyDescent="0.25">
      <c r="E48" s="62"/>
      <c r="F48" s="62"/>
      <c r="G48" s="62"/>
      <c r="H48" s="62"/>
      <c r="I48" s="62"/>
    </row>
    <row r="49" spans="5:9" x14ac:dyDescent="0.25">
      <c r="E49" s="62"/>
      <c r="F49" s="62"/>
      <c r="G49" s="62"/>
      <c r="H49" s="62"/>
      <c r="I49" s="62"/>
    </row>
    <row r="50" spans="5:9" x14ac:dyDescent="0.25">
      <c r="E50" s="62"/>
      <c r="F50" s="62"/>
      <c r="G50" s="62"/>
      <c r="H50" s="62"/>
      <c r="I50" s="62"/>
    </row>
    <row r="51" spans="5:9" x14ac:dyDescent="0.25">
      <c r="E51" s="62"/>
      <c r="F51" s="62"/>
      <c r="G51" s="62"/>
      <c r="H51" s="62"/>
      <c r="I51" s="62"/>
    </row>
    <row r="52" spans="5:9" x14ac:dyDescent="0.25">
      <c r="E52" s="62"/>
      <c r="F52" s="62"/>
      <c r="G52" s="62"/>
      <c r="H52" s="62"/>
      <c r="I52" s="62"/>
    </row>
    <row r="53" spans="5:9" x14ac:dyDescent="0.25">
      <c r="E53" s="62"/>
      <c r="F53" s="62"/>
      <c r="G53" s="62"/>
      <c r="H53" s="62"/>
      <c r="I53" s="62"/>
    </row>
    <row r="54" spans="5:9" x14ac:dyDescent="0.25">
      <c r="E54" s="62"/>
      <c r="F54" s="62"/>
      <c r="G54" s="62"/>
      <c r="H54" s="62"/>
      <c r="I54" s="62"/>
    </row>
    <row r="55" spans="5:9" x14ac:dyDescent="0.25">
      <c r="E55" s="62"/>
      <c r="F55" s="62"/>
      <c r="G55" s="62"/>
      <c r="H55" s="62"/>
      <c r="I55" s="62"/>
    </row>
    <row r="56" spans="5:9" x14ac:dyDescent="0.25">
      <c r="E56" s="62"/>
      <c r="F56" s="62"/>
      <c r="G56" s="62"/>
      <c r="H56" s="62"/>
      <c r="I56" s="62"/>
    </row>
    <row r="57" spans="5:9" x14ac:dyDescent="0.25">
      <c r="E57" s="62"/>
      <c r="F57" s="62"/>
      <c r="G57" s="62"/>
      <c r="H57" s="62"/>
      <c r="I57" s="62"/>
    </row>
    <row r="58" spans="5:9" x14ac:dyDescent="0.25">
      <c r="E58" s="62"/>
      <c r="F58" s="62"/>
      <c r="G58" s="62"/>
      <c r="H58" s="62"/>
      <c r="I58" s="62"/>
    </row>
    <row r="59" spans="5:9" x14ac:dyDescent="0.25">
      <c r="E59" s="62"/>
      <c r="F59" s="62"/>
      <c r="G59" s="62"/>
      <c r="H59" s="62"/>
      <c r="I59" s="62"/>
    </row>
  </sheetData>
  <mergeCells count="39">
    <mergeCell ref="A6:C6"/>
    <mergeCell ref="A7:C7"/>
    <mergeCell ref="A1:I1"/>
    <mergeCell ref="A3:I3"/>
    <mergeCell ref="A5:C5"/>
    <mergeCell ref="A8:C8"/>
    <mergeCell ref="A13:C13"/>
    <mergeCell ref="A15:C15"/>
    <mergeCell ref="A14:C14"/>
    <mergeCell ref="A20:C20"/>
    <mergeCell ref="A9:C9"/>
    <mergeCell ref="A10:C10"/>
    <mergeCell ref="A11:C11"/>
    <mergeCell ref="A12:C12"/>
    <mergeCell ref="A21:C21"/>
    <mergeCell ref="A22:C22"/>
    <mergeCell ref="A17:C17"/>
    <mergeCell ref="A18:C18"/>
    <mergeCell ref="A19:C19"/>
    <mergeCell ref="A39:C39"/>
    <mergeCell ref="A32:C32"/>
    <mergeCell ref="A33:C33"/>
    <mergeCell ref="A23:C23"/>
    <mergeCell ref="A24:C24"/>
    <mergeCell ref="A25:C25"/>
    <mergeCell ref="A27:C27"/>
    <mergeCell ref="A28:C28"/>
    <mergeCell ref="A29:C29"/>
    <mergeCell ref="A31:C31"/>
    <mergeCell ref="A36:C36"/>
    <mergeCell ref="A34:C34"/>
    <mergeCell ref="A35:C35"/>
    <mergeCell ref="A37:C37"/>
    <mergeCell ref="A38:C38"/>
    <mergeCell ref="A41:C41"/>
    <mergeCell ref="A44:C44"/>
    <mergeCell ref="A45:C45"/>
    <mergeCell ref="A46:C46"/>
    <mergeCell ref="A40:C40"/>
  </mergeCells>
  <pageMargins left="0.7" right="0.7" top="0.75" bottom="0.75" header="0.3" footer="0.3"/>
  <pageSetup paperSize="9" scale="5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Microsoft</cp:lastModifiedBy>
  <cp:lastPrinted>2024-10-24T11:35:29Z</cp:lastPrinted>
  <dcterms:created xsi:type="dcterms:W3CDTF">2022-08-12T12:51:27Z</dcterms:created>
  <dcterms:modified xsi:type="dcterms:W3CDTF">2024-10-28T06:54:09Z</dcterms:modified>
</cp:coreProperties>
</file>